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972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'Sheet1'!$A$1:$AI$66</definedName>
  </definedNames>
  <calcPr fullCalcOnLoad="1"/>
</workbook>
</file>

<file path=xl/sharedStrings.xml><?xml version="1.0" encoding="utf-8"?>
<sst xmlns="http://schemas.openxmlformats.org/spreadsheetml/2006/main" count="161" uniqueCount="92">
  <si>
    <t>PROGRAM NAME</t>
  </si>
  <si>
    <t>SAT</t>
  </si>
  <si>
    <t>SUN</t>
  </si>
  <si>
    <t>MON</t>
  </si>
  <si>
    <t>TUE</t>
  </si>
  <si>
    <t>WED</t>
  </si>
  <si>
    <t>THU</t>
  </si>
  <si>
    <t>FRI</t>
  </si>
  <si>
    <t>COMMENTS</t>
  </si>
  <si>
    <t>TOTAL HOURS</t>
  </si>
  <si>
    <t>REG.</t>
  </si>
  <si>
    <t>ENTER DATES OF PAY PERIOD</t>
  </si>
  <si>
    <t>FROM</t>
  </si>
  <si>
    <t>THRU</t>
  </si>
  <si>
    <t>INCLUSIVE DATES OF PAYROLL PERIOD</t>
  </si>
  <si>
    <t>EMPLOYEE ID NUMBER</t>
  </si>
  <si>
    <t>FLSA STATUS:</t>
  </si>
  <si>
    <t>POSITION NUMBER</t>
  </si>
  <si>
    <t>PAY RATE</t>
  </si>
  <si>
    <t>ENTER HOURS SCHEDULED TO WORK PER PAY PERIOD</t>
  </si>
  <si>
    <t>EMPLOYEE'S NAME</t>
  </si>
  <si>
    <t>Initial</t>
  </si>
  <si>
    <t>/</t>
  </si>
  <si>
    <t>Last</t>
  </si>
  <si>
    <t>First</t>
  </si>
  <si>
    <t>ANNUAL LEAVE</t>
  </si>
  <si>
    <t>SICK LEAVE</t>
  </si>
  <si>
    <t>COMPENSATORY LEAVE</t>
  </si>
  <si>
    <t>HOLIDAY</t>
  </si>
  <si>
    <t>MILITARY LEAVE</t>
  </si>
  <si>
    <t>JURY/WITNESS LEAVE</t>
  </si>
  <si>
    <t>OTHER</t>
  </si>
  <si>
    <t>LEAVE WITHOUT PAY</t>
  </si>
  <si>
    <t>TOTAL HOURS FOR PAY</t>
  </si>
  <si>
    <t xml:space="preserve">SUPERVISOR'S APPROVAL </t>
  </si>
  <si>
    <t xml:space="preserve">CREDIT FOR COMP TIME    </t>
  </si>
  <si>
    <t xml:space="preserve">EMPLOYEE'S SIGNATURE    </t>
  </si>
  <si>
    <t>OT PAY</t>
  </si>
  <si>
    <t>COMP EARN</t>
  </si>
  <si>
    <t>OPTIONAL</t>
  </si>
  <si>
    <t xml:space="preserve">   EXEMPT</t>
  </si>
  <si>
    <r>
      <t>PART B:</t>
    </r>
    <r>
      <rPr>
        <sz val="11"/>
        <rFont val="Arial"/>
        <family val="2"/>
      </rPr>
      <t xml:space="preserve"> LEAVE USED</t>
    </r>
  </si>
  <si>
    <t>EMPLOYEE'S CERTIFICATION: I certify that the hours worked,                                                                time absent, and leave charged for this period are accurate</t>
  </si>
  <si>
    <t xml:space="preserve">COVERED       </t>
  </si>
  <si>
    <t>CONSERVATION DISTRICT</t>
  </si>
  <si>
    <t>HOURS WORKED ONLY</t>
  </si>
  <si>
    <t>Date:</t>
  </si>
  <si>
    <t xml:space="preserve">TOTAL HOURS WORKED </t>
  </si>
  <si>
    <t xml:space="preserve">TOTAL HOURS FOR PAY    </t>
  </si>
  <si>
    <t>BEGINNING</t>
  </si>
  <si>
    <t>ACCRUED</t>
  </si>
  <si>
    <t>COMP TIME</t>
  </si>
  <si>
    <t>BALANCE</t>
  </si>
  <si>
    <t>COMPENSATORY  LEAVE</t>
  </si>
  <si>
    <t>LEAVE  WITHOUT  PAY</t>
  </si>
  <si>
    <t>ANNUAL  LEAVE</t>
  </si>
  <si>
    <t>SICK  LEAVE</t>
  </si>
  <si>
    <t>@</t>
  </si>
  <si>
    <t>FICA</t>
  </si>
  <si>
    <t>MEDICARE</t>
  </si>
  <si>
    <t>STATE</t>
  </si>
  <si>
    <t>PERS</t>
  </si>
  <si>
    <t>NET EARNINGS</t>
  </si>
  <si>
    <t>TOTAL DEDUCTIONS</t>
  </si>
  <si>
    <t>TOTAL EARNINGS</t>
  </si>
  <si>
    <t xml:space="preserve">TOTAL OVERTIME HOURS    </t>
  </si>
  <si>
    <t>FEDERAL</t>
  </si>
  <si>
    <r>
      <t xml:space="preserve">CHECK       </t>
    </r>
    <r>
      <rPr>
        <sz val="24"/>
        <rFont val="Arial"/>
        <family val="2"/>
      </rPr>
      <t xml:space="preserve"> </t>
    </r>
    <r>
      <rPr>
        <sz val="24"/>
        <rFont val="Verdana"/>
        <family val="2"/>
      </rPr>
      <t>□</t>
    </r>
    <r>
      <rPr>
        <sz val="11"/>
        <rFont val="Arial"/>
        <family val="2"/>
      </rPr>
      <t xml:space="preserve">             IF ADDITIONAL PAGES USED      If continuation sheet is used, show all absences, totals, and signatures on the first page.</t>
    </r>
  </si>
  <si>
    <t xml:space="preserve">P.C.C.D. SUPERVISOR'S APPROVAL </t>
  </si>
  <si>
    <t>EMPLOYEE SIGNATURE</t>
  </si>
  <si>
    <t>PETROLEUM COUNTY CONSERVATION DISTRICT</t>
  </si>
  <si>
    <t xml:space="preserve">FROM </t>
  </si>
  <si>
    <t>CHECK NUMBER</t>
  </si>
  <si>
    <t xml:space="preserve">HOLIDAY </t>
  </si>
  <si>
    <t xml:space="preserve">Holiday = Hours worked divided by work days in pay period    
</t>
  </si>
  <si>
    <t>CARIE</t>
  </si>
  <si>
    <t>HESS</t>
  </si>
  <si>
    <t>A</t>
  </si>
  <si>
    <t>ADMIN</t>
  </si>
  <si>
    <t>517-06-8645</t>
  </si>
  <si>
    <t>TOTAL MRCDC HOURS</t>
  </si>
  <si>
    <t>TOTAL LEAVE</t>
  </si>
  <si>
    <t>TOTAL HOLIDAY</t>
  </si>
  <si>
    <r>
      <rPr>
        <b/>
        <sz val="12"/>
        <rFont val="Arial"/>
        <family val="2"/>
      </rPr>
      <t>EMPLOEEE'S CERTIFICATION</t>
    </r>
    <r>
      <rPr>
        <sz val="12"/>
        <rFont val="Arial"/>
        <family val="2"/>
      </rPr>
      <t>: Icertify that the hours worked, time absent, and leave charged for this are accurate.</t>
    </r>
  </si>
  <si>
    <t>UNEMPLOYMENT</t>
  </si>
  <si>
    <t>COMPANY PAID LIABILITIES</t>
  </si>
  <si>
    <t>TOTAL OT</t>
  </si>
  <si>
    <t>TOTAL OTHER</t>
  </si>
  <si>
    <t>GB</t>
  </si>
  <si>
    <t>TOTAL Admin HOURS</t>
  </si>
  <si>
    <t xml:space="preserve">TOTAL </t>
  </si>
  <si>
    <t>TOTAL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</si>
</sst>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\-00\-0000"/>
    <numFmt numFmtId="166" formatCode="000000"/>
    <numFmt numFmtId="167" formatCode="000"/>
    <numFmt numFmtId="168" formatCode="mmmm\ d\,\ yyyy"/>
    <numFmt numFmtId="169" formatCode="dd"/>
    <numFmt numFmtId="170" formatCode="d"/>
    <numFmt numFmtId="171" formatCode="0.0"/>
    <numFmt numFmtId="172" formatCode="_(&quot;$&quot;* #,##0.000_);_(&quot;$&quot;* \(#,##0.000\);_(&quot;$&quot;* &quot;-&quot;???_);_(@_)"/>
    <numFmt numFmtId="173" formatCode="[$-409]dddd\,\ mmmm\ dd\,\ yyyy"/>
    <numFmt numFmtId="174" formatCode="[$-409]mmmm\ d\,\ yyyy;@"/>
    <numFmt numFmtId="175" formatCode="&quot;$&quot;#,##0.00"/>
    <numFmt numFmtId="176" formatCode="0.000"/>
    <numFmt numFmtId="177" formatCode="&quot;$&quot;#,##0.000_);\(&quot;$&quot;#,##0.000\)"/>
    <numFmt numFmtId="178" formatCode="[$-409]dddd\,\ mmmm\ d\,\ yyyy"/>
    <numFmt numFmtId="179" formatCode="[$-409]h:mm:ss\ AM/PM"/>
    <numFmt numFmtId="180" formatCode="0.0000"/>
    <numFmt numFmtId="181" formatCode="0.00000"/>
  </numFmts>
  <fonts count="57">
    <font>
      <sz val="10"/>
      <name val="Arial"/>
      <family val="0"/>
    </font>
    <font>
      <sz val="11"/>
      <name val="Arial Special G1"/>
      <family val="2"/>
    </font>
    <font>
      <sz val="11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Tahoma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24"/>
      <name val="Arial"/>
      <family val="2"/>
    </font>
    <font>
      <sz val="24"/>
      <name val="Verdana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0" xfId="0" applyFont="1" applyFill="1" applyBorder="1" applyAlignment="1">
      <alignment horizontal="left" vertical="center" indent="2"/>
    </xf>
    <xf numFmtId="0" fontId="3" fillId="33" borderId="10" xfId="0" applyFont="1" applyFill="1" applyBorder="1" applyAlignment="1">
      <alignment horizontal="left" indent="2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1" fontId="1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indent="2"/>
    </xf>
    <xf numFmtId="0" fontId="0" fillId="33" borderId="15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indent="2"/>
    </xf>
    <xf numFmtId="0" fontId="17" fillId="34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quotePrefix="1">
      <alignment horizontal="center" vertical="center"/>
    </xf>
    <xf numFmtId="0" fontId="21" fillId="0" borderId="10" xfId="0" applyFont="1" applyBorder="1" applyAlignment="1">
      <alignment/>
    </xf>
    <xf numFmtId="0" fontId="21" fillId="0" borderId="13" xfId="0" applyNumberFormat="1" applyFont="1" applyBorder="1" applyAlignment="1">
      <alignment horizontal="center" vertical="center"/>
    </xf>
    <xf numFmtId="0" fontId="21" fillId="36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37" borderId="17" xfId="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2" fontId="10" fillId="0" borderId="10" xfId="0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1" fillId="37" borderId="17" xfId="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1" fontId="21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7" fontId="2" fillId="0" borderId="16" xfId="44" applyNumberFormat="1" applyFont="1" applyBorder="1" applyAlignment="1">
      <alignment horizontal="center" vertical="center"/>
    </xf>
    <xf numFmtId="7" fontId="2" fillId="0" borderId="11" xfId="44" applyNumberFormat="1" applyFont="1" applyBorder="1" applyAlignment="1">
      <alignment horizontal="center" vertical="center"/>
    </xf>
    <xf numFmtId="7" fontId="2" fillId="0" borderId="12" xfId="44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7" fontId="2" fillId="0" borderId="18" xfId="44" applyNumberFormat="1" applyFont="1" applyBorder="1" applyAlignment="1">
      <alignment horizontal="center" vertical="center"/>
    </xf>
    <xf numFmtId="7" fontId="2" fillId="0" borderId="19" xfId="44" applyNumberFormat="1" applyFont="1" applyBorder="1" applyAlignment="1">
      <alignment horizontal="center" vertical="center"/>
    </xf>
    <xf numFmtId="7" fontId="2" fillId="0" borderId="20" xfId="44" applyNumberFormat="1" applyFont="1" applyBorder="1" applyAlignment="1">
      <alignment horizontal="center" vertical="center"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7" fontId="10" fillId="0" borderId="16" xfId="44" applyNumberFormat="1" applyFont="1" applyBorder="1" applyAlignment="1">
      <alignment horizontal="center" vertical="center"/>
    </xf>
    <xf numFmtId="7" fontId="10" fillId="0" borderId="11" xfId="44" applyNumberFormat="1" applyFont="1" applyBorder="1" applyAlignment="1">
      <alignment horizontal="center" vertical="center"/>
    </xf>
    <xf numFmtId="7" fontId="10" fillId="0" borderId="12" xfId="44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2" fillId="0" borderId="10" xfId="0" applyFont="1" applyBorder="1" applyAlignment="1">
      <alignment horizontal="left" vertical="center"/>
    </xf>
    <xf numFmtId="0" fontId="10" fillId="3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7" fontId="0" fillId="0" borderId="1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5" fontId="2" fillId="0" borderId="16" xfId="44" applyNumberFormat="1" applyFont="1" applyBorder="1" applyAlignment="1">
      <alignment horizontal="center" vertical="center"/>
    </xf>
    <xf numFmtId="175" fontId="2" fillId="0" borderId="11" xfId="44" applyNumberFormat="1" applyFont="1" applyBorder="1" applyAlignment="1">
      <alignment horizontal="center" vertical="center"/>
    </xf>
    <xf numFmtId="175" fontId="2" fillId="0" borderId="12" xfId="44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8" fillId="33" borderId="13" xfId="0" applyFont="1" applyFill="1" applyBorder="1" applyAlignment="1">
      <alignment vertical="top" textRotation="255"/>
    </xf>
    <xf numFmtId="0" fontId="18" fillId="33" borderId="14" xfId="0" applyFont="1" applyFill="1" applyBorder="1" applyAlignment="1">
      <alignment vertical="top" textRotation="255"/>
    </xf>
    <xf numFmtId="0" fontId="18" fillId="33" borderId="15" xfId="0" applyFont="1" applyFill="1" applyBorder="1" applyAlignment="1">
      <alignment vertical="top" textRotation="255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8" fontId="12" fillId="0" borderId="16" xfId="0" applyNumberFormat="1" applyFont="1" applyBorder="1" applyAlignment="1">
      <alignment horizontal="center" vertical="center"/>
    </xf>
    <xf numFmtId="8" fontId="12" fillId="0" borderId="11" xfId="0" applyNumberFormat="1" applyFont="1" applyBorder="1" applyAlignment="1">
      <alignment horizontal="center" vertical="center"/>
    </xf>
    <xf numFmtId="8" fontId="12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2" xfId="0" applyFont="1" applyBorder="1" applyAlignment="1">
      <alignment horizontal="center" vertical="justify" wrapText="1"/>
    </xf>
    <xf numFmtId="0" fontId="3" fillId="0" borderId="19" xfId="0" applyFont="1" applyBorder="1" applyAlignment="1">
      <alignment horizontal="center" vertical="justify" wrapText="1"/>
    </xf>
    <xf numFmtId="2" fontId="10" fillId="0" borderId="16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7" fontId="2" fillId="0" borderId="21" xfId="44" applyNumberFormat="1" applyFont="1" applyBorder="1" applyAlignment="1">
      <alignment horizontal="center" vertical="center"/>
    </xf>
    <xf numFmtId="7" fontId="2" fillId="0" borderId="22" xfId="44" applyNumberFormat="1" applyFont="1" applyBorder="1" applyAlignment="1">
      <alignment horizontal="center" vertical="center"/>
    </xf>
    <xf numFmtId="7" fontId="2" fillId="0" borderId="23" xfId="44" applyNumberFormat="1" applyFont="1" applyBorder="1" applyAlignment="1">
      <alignment horizontal="center" vertical="center"/>
    </xf>
    <xf numFmtId="7" fontId="2" fillId="0" borderId="17" xfId="44" applyNumberFormat="1" applyFont="1" applyBorder="1" applyAlignment="1">
      <alignment horizontal="center" vertical="center"/>
    </xf>
    <xf numFmtId="7" fontId="2" fillId="0" borderId="0" xfId="44" applyNumberFormat="1" applyFont="1" applyBorder="1" applyAlignment="1">
      <alignment horizontal="center" vertical="center"/>
    </xf>
    <xf numFmtId="7" fontId="2" fillId="0" borderId="24" xfId="44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6" fontId="21" fillId="0" borderId="16" xfId="0" applyNumberFormat="1" applyFont="1" applyBorder="1" applyAlignment="1">
      <alignment horizontal="center"/>
    </xf>
    <xf numFmtId="16" fontId="21" fillId="0" borderId="11" xfId="0" applyNumberFormat="1" applyFont="1" applyBorder="1" applyAlignment="1">
      <alignment horizontal="center"/>
    </xf>
    <xf numFmtId="16" fontId="21" fillId="0" borderId="12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67" fontId="12" fillId="0" borderId="21" xfId="0" applyNumberFormat="1" applyFont="1" applyBorder="1" applyAlignment="1">
      <alignment horizontal="center" vertical="center"/>
    </xf>
    <xf numFmtId="167" fontId="12" fillId="0" borderId="22" xfId="0" applyNumberFormat="1" applyFont="1" applyBorder="1" applyAlignment="1">
      <alignment horizontal="center" vertical="center"/>
    </xf>
    <xf numFmtId="167" fontId="12" fillId="0" borderId="23" xfId="0" applyNumberFormat="1" applyFont="1" applyBorder="1" applyAlignment="1">
      <alignment horizontal="center" vertical="center"/>
    </xf>
    <xf numFmtId="167" fontId="12" fillId="0" borderId="18" xfId="0" applyNumberFormat="1" applyFont="1" applyBorder="1" applyAlignment="1">
      <alignment horizontal="center" vertical="center"/>
    </xf>
    <xf numFmtId="167" fontId="12" fillId="0" borderId="19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 vertical="center"/>
    </xf>
    <xf numFmtId="175" fontId="0" fillId="0" borderId="16" xfId="0" applyNumberForma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35" borderId="16" xfId="0" applyFont="1" applyFill="1" applyBorder="1" applyAlignment="1">
      <alignment horizontal="justify" vertical="center" wrapText="1"/>
    </xf>
    <xf numFmtId="0" fontId="0" fillId="35" borderId="11" xfId="0" applyFont="1" applyFill="1" applyBorder="1" applyAlignment="1">
      <alignment horizontal="justify" vertical="center"/>
    </xf>
    <xf numFmtId="0" fontId="0" fillId="35" borderId="12" xfId="0" applyFont="1" applyFill="1" applyBorder="1" applyAlignment="1">
      <alignment horizontal="justify" vertic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6" fontId="12" fillId="0" borderId="21" xfId="0" applyNumberFormat="1" applyFont="1" applyBorder="1" applyAlignment="1">
      <alignment horizontal="center" vertical="center"/>
    </xf>
    <xf numFmtId="166" fontId="12" fillId="0" borderId="22" xfId="0" applyNumberFormat="1" applyFont="1" applyBorder="1" applyAlignment="1">
      <alignment horizontal="center" vertical="center"/>
    </xf>
    <xf numFmtId="166" fontId="12" fillId="0" borderId="22" xfId="0" applyNumberFormat="1" applyFont="1" applyBorder="1" applyAlignment="1">
      <alignment vertical="center"/>
    </xf>
    <xf numFmtId="166" fontId="12" fillId="0" borderId="17" xfId="0" applyNumberFormat="1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166" fontId="12" fillId="0" borderId="0" xfId="0" applyNumberFormat="1" applyFont="1" applyAlignment="1">
      <alignment vertical="center"/>
    </xf>
    <xf numFmtId="166" fontId="12" fillId="0" borderId="18" xfId="0" applyNumberFormat="1" applyFont="1" applyBorder="1" applyAlignment="1">
      <alignment horizontal="center" vertical="center"/>
    </xf>
    <xf numFmtId="166" fontId="12" fillId="0" borderId="19" xfId="0" applyNumberFormat="1" applyFont="1" applyBorder="1" applyAlignment="1">
      <alignment horizontal="center" vertical="center"/>
    </xf>
    <xf numFmtId="166" fontId="12" fillId="0" borderId="19" xfId="0" applyNumberFormat="1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74" fontId="17" fillId="34" borderId="11" xfId="0" applyNumberFormat="1" applyFont="1" applyFill="1" applyBorder="1" applyAlignment="1">
      <alignment horizontal="center" vertical="center"/>
    </xf>
    <xf numFmtId="174" fontId="17" fillId="34" borderId="12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2" fillId="0" borderId="10" xfId="0" applyFont="1" applyBorder="1" applyAlignment="1">
      <alignment horizontal="left" vertical="center" indent="2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2" fillId="0" borderId="16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4" fontId="2" fillId="0" borderId="16" xfId="44" applyFont="1" applyBorder="1" applyAlignment="1">
      <alignment horizontal="center" vertical="center"/>
    </xf>
    <xf numFmtId="44" fontId="2" fillId="0" borderId="12" xfId="44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4" fontId="2" fillId="0" borderId="18" xfId="44" applyFont="1" applyBorder="1" applyAlignment="1">
      <alignment horizontal="center" vertical="center"/>
    </xf>
    <xf numFmtId="44" fontId="2" fillId="0" borderId="20" xfId="44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4" fontId="2" fillId="0" borderId="10" xfId="44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2"/>
    </xf>
    <xf numFmtId="0" fontId="0" fillId="0" borderId="16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2" xfId="0" applyFont="1" applyBorder="1" applyAlignment="1">
      <alignment horizontal="left" vertical="center" indent="2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0" fillId="0" borderId="16" xfId="0" applyFont="1" applyBorder="1" applyAlignment="1">
      <alignment horizontal="left" vertical="center" indent="2"/>
    </xf>
    <xf numFmtId="0" fontId="0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3" xfId="0" applyFont="1" applyFill="1" applyBorder="1" applyAlignment="1">
      <alignment vertical="top" textRotation="255"/>
    </xf>
    <xf numFmtId="0" fontId="5" fillId="33" borderId="14" xfId="0" applyFont="1" applyFill="1" applyBorder="1" applyAlignment="1">
      <alignment vertical="top" textRotation="255"/>
    </xf>
    <xf numFmtId="0" fontId="5" fillId="33" borderId="15" xfId="0" applyFont="1" applyFill="1" applyBorder="1" applyAlignment="1">
      <alignment vertical="top" textRotation="255"/>
    </xf>
    <xf numFmtId="0" fontId="0" fillId="0" borderId="11" xfId="0" applyBorder="1" applyAlignment="1">
      <alignment horizontal="center" vertical="center"/>
    </xf>
    <xf numFmtId="168" fontId="12" fillId="0" borderId="11" xfId="0" applyNumberFormat="1" applyFont="1" applyBorder="1" applyAlignment="1">
      <alignment horizontal="center" vertical="center"/>
    </xf>
    <xf numFmtId="168" fontId="12" fillId="0" borderId="12" xfId="0" applyNumberFormat="1" applyFont="1" applyBorder="1" applyAlignment="1">
      <alignment horizontal="center" vertical="center"/>
    </xf>
    <xf numFmtId="168" fontId="12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8" xfId="0" applyFont="1" applyBorder="1" applyAlignment="1">
      <alignment horizontal="justify" vertical="center"/>
    </xf>
    <xf numFmtId="0" fontId="0" fillId="0" borderId="19" xfId="0" applyFont="1" applyBorder="1" applyAlignment="1">
      <alignment horizontal="justify" vertical="center"/>
    </xf>
    <xf numFmtId="0" fontId="0" fillId="0" borderId="2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276225</xdr:colOff>
      <xdr:row>6</xdr:row>
      <xdr:rowOff>38100</xdr:rowOff>
    </xdr:from>
    <xdr:to>
      <xdr:col>26</xdr:col>
      <xdr:colOff>381000</xdr:colOff>
      <xdr:row>6</xdr:row>
      <xdr:rowOff>285750</xdr:rowOff>
    </xdr:to>
    <xdr:sp>
      <xdr:nvSpPr>
        <xdr:cNvPr id="1" name="Rectangle 5"/>
        <xdr:cNvSpPr>
          <a:spLocks/>
        </xdr:cNvSpPr>
      </xdr:nvSpPr>
      <xdr:spPr>
        <a:xfrm>
          <a:off x="11439525" y="1181100"/>
          <a:ext cx="5334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31-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</xdr:col>
      <xdr:colOff>76200</xdr:colOff>
      <xdr:row>8</xdr:row>
      <xdr:rowOff>66675</xdr:rowOff>
    </xdr:from>
    <xdr:to>
      <xdr:col>23</xdr:col>
      <xdr:colOff>247650</xdr:colOff>
      <xdr:row>8</xdr:row>
      <xdr:rowOff>276225</xdr:rowOff>
    </xdr:to>
    <xdr:sp>
      <xdr:nvSpPr>
        <xdr:cNvPr id="2" name="AutoShape 17"/>
        <xdr:cNvSpPr>
          <a:spLocks/>
        </xdr:cNvSpPr>
      </xdr:nvSpPr>
      <xdr:spPr>
        <a:xfrm rot="5400000">
          <a:off x="10382250" y="1838325"/>
          <a:ext cx="171450" cy="2095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42</xdr:row>
      <xdr:rowOff>95250</xdr:rowOff>
    </xdr:from>
    <xdr:to>
      <xdr:col>5</xdr:col>
      <xdr:colOff>381000</xdr:colOff>
      <xdr:row>42</xdr:row>
      <xdr:rowOff>257175</xdr:rowOff>
    </xdr:to>
    <xdr:sp>
      <xdr:nvSpPr>
        <xdr:cNvPr id="3" name="AutoShape 23"/>
        <xdr:cNvSpPr>
          <a:spLocks/>
        </xdr:cNvSpPr>
      </xdr:nvSpPr>
      <xdr:spPr>
        <a:xfrm rot="16200000">
          <a:off x="2209800" y="12553950"/>
          <a:ext cx="123825" cy="161925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19</xdr:row>
      <xdr:rowOff>66675</xdr:rowOff>
    </xdr:from>
    <xdr:to>
      <xdr:col>23</xdr:col>
      <xdr:colOff>247650</xdr:colOff>
      <xdr:row>19</xdr:row>
      <xdr:rowOff>276225</xdr:rowOff>
    </xdr:to>
    <xdr:sp>
      <xdr:nvSpPr>
        <xdr:cNvPr id="4" name="AutoShape 24"/>
        <xdr:cNvSpPr>
          <a:spLocks/>
        </xdr:cNvSpPr>
      </xdr:nvSpPr>
      <xdr:spPr>
        <a:xfrm rot="5400000">
          <a:off x="10382250" y="5295900"/>
          <a:ext cx="171450" cy="2095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43</xdr:row>
      <xdr:rowOff>47625</xdr:rowOff>
    </xdr:from>
    <xdr:to>
      <xdr:col>7</xdr:col>
      <xdr:colOff>342900</xdr:colOff>
      <xdr:row>59</xdr:row>
      <xdr:rowOff>257175</xdr:rowOff>
    </xdr:to>
    <xdr:sp>
      <xdr:nvSpPr>
        <xdr:cNvPr id="5" name="Line 26"/>
        <xdr:cNvSpPr>
          <a:spLocks/>
        </xdr:cNvSpPr>
      </xdr:nvSpPr>
      <xdr:spPr>
        <a:xfrm flipH="1">
          <a:off x="3476625" y="12820650"/>
          <a:ext cx="0" cy="52387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43</xdr:row>
      <xdr:rowOff>66675</xdr:rowOff>
    </xdr:from>
    <xdr:to>
      <xdr:col>8</xdr:col>
      <xdr:colOff>314325</xdr:colOff>
      <xdr:row>60</xdr:row>
      <xdr:rowOff>219075</xdr:rowOff>
    </xdr:to>
    <xdr:sp>
      <xdr:nvSpPr>
        <xdr:cNvPr id="6" name="Line 27"/>
        <xdr:cNvSpPr>
          <a:spLocks/>
        </xdr:cNvSpPr>
      </xdr:nvSpPr>
      <xdr:spPr>
        <a:xfrm>
          <a:off x="4029075" y="12839700"/>
          <a:ext cx="0" cy="54959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61</xdr:row>
      <xdr:rowOff>85725</xdr:rowOff>
    </xdr:from>
    <xdr:to>
      <xdr:col>7</xdr:col>
      <xdr:colOff>342900</xdr:colOff>
      <xdr:row>61</xdr:row>
      <xdr:rowOff>228600</xdr:rowOff>
    </xdr:to>
    <xdr:sp>
      <xdr:nvSpPr>
        <xdr:cNvPr id="7" name="AutoShape 29"/>
        <xdr:cNvSpPr>
          <a:spLocks/>
        </xdr:cNvSpPr>
      </xdr:nvSpPr>
      <xdr:spPr>
        <a:xfrm rot="16200000">
          <a:off x="3333750" y="18516600"/>
          <a:ext cx="142875" cy="142875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63</xdr:row>
      <xdr:rowOff>85725</xdr:rowOff>
    </xdr:from>
    <xdr:to>
      <xdr:col>9</xdr:col>
      <xdr:colOff>180975</xdr:colOff>
      <xdr:row>63</xdr:row>
      <xdr:rowOff>228600</xdr:rowOff>
    </xdr:to>
    <xdr:sp>
      <xdr:nvSpPr>
        <xdr:cNvPr id="8" name="AutoShape 30"/>
        <xdr:cNvSpPr>
          <a:spLocks/>
        </xdr:cNvSpPr>
      </xdr:nvSpPr>
      <xdr:spPr>
        <a:xfrm rot="16200000">
          <a:off x="4305300" y="19078575"/>
          <a:ext cx="171450" cy="15240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65</xdr:row>
      <xdr:rowOff>57150</xdr:rowOff>
    </xdr:from>
    <xdr:to>
      <xdr:col>9</xdr:col>
      <xdr:colOff>171450</xdr:colOff>
      <xdr:row>65</xdr:row>
      <xdr:rowOff>219075</xdr:rowOff>
    </xdr:to>
    <xdr:sp>
      <xdr:nvSpPr>
        <xdr:cNvPr id="9" name="AutoShape 31"/>
        <xdr:cNvSpPr>
          <a:spLocks/>
        </xdr:cNvSpPr>
      </xdr:nvSpPr>
      <xdr:spPr>
        <a:xfrm rot="16200000">
          <a:off x="4314825" y="19545300"/>
          <a:ext cx="152400" cy="161925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60</xdr:row>
      <xdr:rowOff>85725</xdr:rowOff>
    </xdr:from>
    <xdr:to>
      <xdr:col>6</xdr:col>
      <xdr:colOff>419100</xdr:colOff>
      <xdr:row>60</xdr:row>
      <xdr:rowOff>228600</xdr:rowOff>
    </xdr:to>
    <xdr:sp>
      <xdr:nvSpPr>
        <xdr:cNvPr id="10" name="AutoShape 34"/>
        <xdr:cNvSpPr>
          <a:spLocks/>
        </xdr:cNvSpPr>
      </xdr:nvSpPr>
      <xdr:spPr>
        <a:xfrm rot="16200000">
          <a:off x="2762250" y="18202275"/>
          <a:ext cx="142875" cy="142875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30</xdr:row>
      <xdr:rowOff>66675</xdr:rowOff>
    </xdr:from>
    <xdr:to>
      <xdr:col>23</xdr:col>
      <xdr:colOff>247650</xdr:colOff>
      <xdr:row>30</xdr:row>
      <xdr:rowOff>276225</xdr:rowOff>
    </xdr:to>
    <xdr:sp>
      <xdr:nvSpPr>
        <xdr:cNvPr id="11" name="AutoShape 35"/>
        <xdr:cNvSpPr>
          <a:spLocks/>
        </xdr:cNvSpPr>
      </xdr:nvSpPr>
      <xdr:spPr>
        <a:xfrm rot="5400000">
          <a:off x="10382250" y="8753475"/>
          <a:ext cx="171450" cy="2095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8</xdr:row>
      <xdr:rowOff>66675</xdr:rowOff>
    </xdr:from>
    <xdr:to>
      <xdr:col>23</xdr:col>
      <xdr:colOff>247650</xdr:colOff>
      <xdr:row>8</xdr:row>
      <xdr:rowOff>276225</xdr:rowOff>
    </xdr:to>
    <xdr:sp>
      <xdr:nvSpPr>
        <xdr:cNvPr id="12" name="AutoShape 24"/>
        <xdr:cNvSpPr>
          <a:spLocks/>
        </xdr:cNvSpPr>
      </xdr:nvSpPr>
      <xdr:spPr>
        <a:xfrm rot="5400000">
          <a:off x="10382250" y="1838325"/>
          <a:ext cx="171450" cy="2095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8</xdr:row>
      <xdr:rowOff>66675</xdr:rowOff>
    </xdr:from>
    <xdr:to>
      <xdr:col>23</xdr:col>
      <xdr:colOff>247650</xdr:colOff>
      <xdr:row>8</xdr:row>
      <xdr:rowOff>276225</xdr:rowOff>
    </xdr:to>
    <xdr:sp>
      <xdr:nvSpPr>
        <xdr:cNvPr id="13" name="AutoShape 24"/>
        <xdr:cNvSpPr>
          <a:spLocks/>
        </xdr:cNvSpPr>
      </xdr:nvSpPr>
      <xdr:spPr>
        <a:xfrm rot="5400000">
          <a:off x="10382250" y="1838325"/>
          <a:ext cx="171450" cy="2095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19</xdr:row>
      <xdr:rowOff>66675</xdr:rowOff>
    </xdr:from>
    <xdr:to>
      <xdr:col>23</xdr:col>
      <xdr:colOff>247650</xdr:colOff>
      <xdr:row>19</xdr:row>
      <xdr:rowOff>276225</xdr:rowOff>
    </xdr:to>
    <xdr:sp>
      <xdr:nvSpPr>
        <xdr:cNvPr id="14" name="AutoShape 35"/>
        <xdr:cNvSpPr>
          <a:spLocks/>
        </xdr:cNvSpPr>
      </xdr:nvSpPr>
      <xdr:spPr>
        <a:xfrm rot="5400000">
          <a:off x="10382250" y="5295900"/>
          <a:ext cx="171450" cy="2095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8</xdr:row>
      <xdr:rowOff>66675</xdr:rowOff>
    </xdr:from>
    <xdr:to>
      <xdr:col>23</xdr:col>
      <xdr:colOff>247650</xdr:colOff>
      <xdr:row>8</xdr:row>
      <xdr:rowOff>276225</xdr:rowOff>
    </xdr:to>
    <xdr:sp>
      <xdr:nvSpPr>
        <xdr:cNvPr id="15" name="AutoShape 24"/>
        <xdr:cNvSpPr>
          <a:spLocks/>
        </xdr:cNvSpPr>
      </xdr:nvSpPr>
      <xdr:spPr>
        <a:xfrm rot="5400000">
          <a:off x="10382250" y="1838325"/>
          <a:ext cx="171450" cy="2095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8</xdr:row>
      <xdr:rowOff>66675</xdr:rowOff>
    </xdr:from>
    <xdr:to>
      <xdr:col>23</xdr:col>
      <xdr:colOff>247650</xdr:colOff>
      <xdr:row>8</xdr:row>
      <xdr:rowOff>276225</xdr:rowOff>
    </xdr:to>
    <xdr:sp>
      <xdr:nvSpPr>
        <xdr:cNvPr id="16" name="AutoShape 35"/>
        <xdr:cNvSpPr>
          <a:spLocks/>
        </xdr:cNvSpPr>
      </xdr:nvSpPr>
      <xdr:spPr>
        <a:xfrm rot="5400000">
          <a:off x="10382250" y="1838325"/>
          <a:ext cx="171450" cy="2095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8</xdr:row>
      <xdr:rowOff>66675</xdr:rowOff>
    </xdr:from>
    <xdr:to>
      <xdr:col>23</xdr:col>
      <xdr:colOff>247650</xdr:colOff>
      <xdr:row>8</xdr:row>
      <xdr:rowOff>276225</xdr:rowOff>
    </xdr:to>
    <xdr:sp>
      <xdr:nvSpPr>
        <xdr:cNvPr id="17" name="AutoShape 24"/>
        <xdr:cNvSpPr>
          <a:spLocks/>
        </xdr:cNvSpPr>
      </xdr:nvSpPr>
      <xdr:spPr>
        <a:xfrm rot="5400000">
          <a:off x="10382250" y="1838325"/>
          <a:ext cx="171450" cy="2095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8</xdr:row>
      <xdr:rowOff>66675</xdr:rowOff>
    </xdr:from>
    <xdr:to>
      <xdr:col>23</xdr:col>
      <xdr:colOff>247650</xdr:colOff>
      <xdr:row>8</xdr:row>
      <xdr:rowOff>276225</xdr:rowOff>
    </xdr:to>
    <xdr:sp>
      <xdr:nvSpPr>
        <xdr:cNvPr id="18" name="AutoShape 35"/>
        <xdr:cNvSpPr>
          <a:spLocks/>
        </xdr:cNvSpPr>
      </xdr:nvSpPr>
      <xdr:spPr>
        <a:xfrm rot="5400000">
          <a:off x="10382250" y="1838325"/>
          <a:ext cx="171450" cy="2095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8</xdr:row>
      <xdr:rowOff>66675</xdr:rowOff>
    </xdr:from>
    <xdr:to>
      <xdr:col>23</xdr:col>
      <xdr:colOff>247650</xdr:colOff>
      <xdr:row>8</xdr:row>
      <xdr:rowOff>276225</xdr:rowOff>
    </xdr:to>
    <xdr:sp>
      <xdr:nvSpPr>
        <xdr:cNvPr id="19" name="AutoShape 24"/>
        <xdr:cNvSpPr>
          <a:spLocks/>
        </xdr:cNvSpPr>
      </xdr:nvSpPr>
      <xdr:spPr>
        <a:xfrm rot="5400000">
          <a:off x="10382250" y="1838325"/>
          <a:ext cx="171450" cy="2095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8</xdr:row>
      <xdr:rowOff>66675</xdr:rowOff>
    </xdr:from>
    <xdr:to>
      <xdr:col>23</xdr:col>
      <xdr:colOff>247650</xdr:colOff>
      <xdr:row>8</xdr:row>
      <xdr:rowOff>276225</xdr:rowOff>
    </xdr:to>
    <xdr:sp>
      <xdr:nvSpPr>
        <xdr:cNvPr id="20" name="AutoShape 35"/>
        <xdr:cNvSpPr>
          <a:spLocks/>
        </xdr:cNvSpPr>
      </xdr:nvSpPr>
      <xdr:spPr>
        <a:xfrm rot="5400000">
          <a:off x="10382250" y="1838325"/>
          <a:ext cx="171450" cy="2095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19</xdr:row>
      <xdr:rowOff>66675</xdr:rowOff>
    </xdr:from>
    <xdr:to>
      <xdr:col>23</xdr:col>
      <xdr:colOff>247650</xdr:colOff>
      <xdr:row>19</xdr:row>
      <xdr:rowOff>276225</xdr:rowOff>
    </xdr:to>
    <xdr:sp>
      <xdr:nvSpPr>
        <xdr:cNvPr id="21" name="AutoShape 17"/>
        <xdr:cNvSpPr>
          <a:spLocks/>
        </xdr:cNvSpPr>
      </xdr:nvSpPr>
      <xdr:spPr>
        <a:xfrm rot="5400000">
          <a:off x="10382250" y="5295900"/>
          <a:ext cx="171450" cy="2095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19</xdr:row>
      <xdr:rowOff>66675</xdr:rowOff>
    </xdr:from>
    <xdr:to>
      <xdr:col>23</xdr:col>
      <xdr:colOff>247650</xdr:colOff>
      <xdr:row>19</xdr:row>
      <xdr:rowOff>276225</xdr:rowOff>
    </xdr:to>
    <xdr:sp>
      <xdr:nvSpPr>
        <xdr:cNvPr id="22" name="AutoShape 24"/>
        <xdr:cNvSpPr>
          <a:spLocks/>
        </xdr:cNvSpPr>
      </xdr:nvSpPr>
      <xdr:spPr>
        <a:xfrm rot="5400000">
          <a:off x="10382250" y="5295900"/>
          <a:ext cx="171450" cy="2095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19</xdr:row>
      <xdr:rowOff>66675</xdr:rowOff>
    </xdr:from>
    <xdr:to>
      <xdr:col>23</xdr:col>
      <xdr:colOff>247650</xdr:colOff>
      <xdr:row>19</xdr:row>
      <xdr:rowOff>276225</xdr:rowOff>
    </xdr:to>
    <xdr:sp>
      <xdr:nvSpPr>
        <xdr:cNvPr id="23" name="AutoShape 24"/>
        <xdr:cNvSpPr>
          <a:spLocks/>
        </xdr:cNvSpPr>
      </xdr:nvSpPr>
      <xdr:spPr>
        <a:xfrm rot="5400000">
          <a:off x="10382250" y="5295900"/>
          <a:ext cx="171450" cy="2095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19</xdr:row>
      <xdr:rowOff>66675</xdr:rowOff>
    </xdr:from>
    <xdr:to>
      <xdr:col>23</xdr:col>
      <xdr:colOff>247650</xdr:colOff>
      <xdr:row>19</xdr:row>
      <xdr:rowOff>276225</xdr:rowOff>
    </xdr:to>
    <xdr:sp>
      <xdr:nvSpPr>
        <xdr:cNvPr id="24" name="AutoShape 24"/>
        <xdr:cNvSpPr>
          <a:spLocks/>
        </xdr:cNvSpPr>
      </xdr:nvSpPr>
      <xdr:spPr>
        <a:xfrm rot="5400000">
          <a:off x="10382250" y="5295900"/>
          <a:ext cx="171450" cy="2095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19</xdr:row>
      <xdr:rowOff>66675</xdr:rowOff>
    </xdr:from>
    <xdr:to>
      <xdr:col>23</xdr:col>
      <xdr:colOff>247650</xdr:colOff>
      <xdr:row>19</xdr:row>
      <xdr:rowOff>276225</xdr:rowOff>
    </xdr:to>
    <xdr:sp>
      <xdr:nvSpPr>
        <xdr:cNvPr id="25" name="AutoShape 35"/>
        <xdr:cNvSpPr>
          <a:spLocks/>
        </xdr:cNvSpPr>
      </xdr:nvSpPr>
      <xdr:spPr>
        <a:xfrm rot="5400000">
          <a:off x="10382250" y="5295900"/>
          <a:ext cx="171450" cy="2095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19</xdr:row>
      <xdr:rowOff>66675</xdr:rowOff>
    </xdr:from>
    <xdr:to>
      <xdr:col>23</xdr:col>
      <xdr:colOff>247650</xdr:colOff>
      <xdr:row>19</xdr:row>
      <xdr:rowOff>276225</xdr:rowOff>
    </xdr:to>
    <xdr:sp>
      <xdr:nvSpPr>
        <xdr:cNvPr id="26" name="AutoShape 24"/>
        <xdr:cNvSpPr>
          <a:spLocks/>
        </xdr:cNvSpPr>
      </xdr:nvSpPr>
      <xdr:spPr>
        <a:xfrm rot="5400000">
          <a:off x="10382250" y="5295900"/>
          <a:ext cx="171450" cy="2095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19</xdr:row>
      <xdr:rowOff>66675</xdr:rowOff>
    </xdr:from>
    <xdr:to>
      <xdr:col>23</xdr:col>
      <xdr:colOff>247650</xdr:colOff>
      <xdr:row>19</xdr:row>
      <xdr:rowOff>276225</xdr:rowOff>
    </xdr:to>
    <xdr:sp>
      <xdr:nvSpPr>
        <xdr:cNvPr id="27" name="AutoShape 35"/>
        <xdr:cNvSpPr>
          <a:spLocks/>
        </xdr:cNvSpPr>
      </xdr:nvSpPr>
      <xdr:spPr>
        <a:xfrm rot="5400000">
          <a:off x="10382250" y="5295900"/>
          <a:ext cx="171450" cy="2095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19</xdr:row>
      <xdr:rowOff>66675</xdr:rowOff>
    </xdr:from>
    <xdr:to>
      <xdr:col>23</xdr:col>
      <xdr:colOff>247650</xdr:colOff>
      <xdr:row>19</xdr:row>
      <xdr:rowOff>276225</xdr:rowOff>
    </xdr:to>
    <xdr:sp>
      <xdr:nvSpPr>
        <xdr:cNvPr id="28" name="AutoShape 24"/>
        <xdr:cNvSpPr>
          <a:spLocks/>
        </xdr:cNvSpPr>
      </xdr:nvSpPr>
      <xdr:spPr>
        <a:xfrm rot="5400000">
          <a:off x="10382250" y="5295900"/>
          <a:ext cx="171450" cy="2095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19</xdr:row>
      <xdr:rowOff>66675</xdr:rowOff>
    </xdr:from>
    <xdr:to>
      <xdr:col>23</xdr:col>
      <xdr:colOff>247650</xdr:colOff>
      <xdr:row>19</xdr:row>
      <xdr:rowOff>276225</xdr:rowOff>
    </xdr:to>
    <xdr:sp>
      <xdr:nvSpPr>
        <xdr:cNvPr id="29" name="AutoShape 35"/>
        <xdr:cNvSpPr>
          <a:spLocks/>
        </xdr:cNvSpPr>
      </xdr:nvSpPr>
      <xdr:spPr>
        <a:xfrm rot="5400000">
          <a:off x="10382250" y="5295900"/>
          <a:ext cx="171450" cy="2095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19</xdr:row>
      <xdr:rowOff>66675</xdr:rowOff>
    </xdr:from>
    <xdr:to>
      <xdr:col>23</xdr:col>
      <xdr:colOff>247650</xdr:colOff>
      <xdr:row>19</xdr:row>
      <xdr:rowOff>276225</xdr:rowOff>
    </xdr:to>
    <xdr:sp>
      <xdr:nvSpPr>
        <xdr:cNvPr id="30" name="AutoShape 35"/>
        <xdr:cNvSpPr>
          <a:spLocks/>
        </xdr:cNvSpPr>
      </xdr:nvSpPr>
      <xdr:spPr>
        <a:xfrm rot="5400000">
          <a:off x="10382250" y="5295900"/>
          <a:ext cx="171450" cy="2095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11</xdr:row>
      <xdr:rowOff>85725</xdr:rowOff>
    </xdr:from>
    <xdr:to>
      <xdr:col>7</xdr:col>
      <xdr:colOff>200025</xdr:colOff>
      <xdr:row>19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4467225" y="2019300"/>
          <a:ext cx="0" cy="17049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76200</xdr:rowOff>
    </xdr:from>
    <xdr:to>
      <xdr:col>8</xdr:col>
      <xdr:colOff>209550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5086350" y="2009775"/>
          <a:ext cx="0" cy="1914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20</xdr:row>
      <xdr:rowOff>95250</xdr:rowOff>
    </xdr:from>
    <xdr:to>
      <xdr:col>5</xdr:col>
      <xdr:colOff>361950</xdr:colOff>
      <xdr:row>20</xdr:row>
      <xdr:rowOff>200025</xdr:rowOff>
    </xdr:to>
    <xdr:sp>
      <xdr:nvSpPr>
        <xdr:cNvPr id="3" name="AutoShape 3"/>
        <xdr:cNvSpPr>
          <a:spLocks/>
        </xdr:cNvSpPr>
      </xdr:nvSpPr>
      <xdr:spPr>
        <a:xfrm rot="16200000">
          <a:off x="3286125" y="3819525"/>
          <a:ext cx="123825" cy="104775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21</xdr:row>
      <xdr:rowOff>85725</xdr:rowOff>
    </xdr:from>
    <xdr:to>
      <xdr:col>7</xdr:col>
      <xdr:colOff>342900</xdr:colOff>
      <xdr:row>21</xdr:row>
      <xdr:rowOff>190500</xdr:rowOff>
    </xdr:to>
    <xdr:sp>
      <xdr:nvSpPr>
        <xdr:cNvPr id="4" name="AutoShape 4"/>
        <xdr:cNvSpPr>
          <a:spLocks/>
        </xdr:cNvSpPr>
      </xdr:nvSpPr>
      <xdr:spPr>
        <a:xfrm rot="16200000">
          <a:off x="4467225" y="4010025"/>
          <a:ext cx="142875" cy="104775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85725</xdr:rowOff>
    </xdr:from>
    <xdr:to>
      <xdr:col>9</xdr:col>
      <xdr:colOff>180975</xdr:colOff>
      <xdr:row>22</xdr:row>
      <xdr:rowOff>190500</xdr:rowOff>
    </xdr:to>
    <xdr:sp>
      <xdr:nvSpPr>
        <xdr:cNvPr id="5" name="AutoShape 5"/>
        <xdr:cNvSpPr>
          <a:spLocks/>
        </xdr:cNvSpPr>
      </xdr:nvSpPr>
      <xdr:spPr>
        <a:xfrm rot="16200000">
          <a:off x="5495925" y="4200525"/>
          <a:ext cx="171450" cy="104775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23</xdr:row>
      <xdr:rowOff>57150</xdr:rowOff>
    </xdr:from>
    <xdr:to>
      <xdr:col>9</xdr:col>
      <xdr:colOff>171450</xdr:colOff>
      <xdr:row>23</xdr:row>
      <xdr:rowOff>190500</xdr:rowOff>
    </xdr:to>
    <xdr:sp>
      <xdr:nvSpPr>
        <xdr:cNvPr id="6" name="AutoShape 6"/>
        <xdr:cNvSpPr>
          <a:spLocks/>
        </xdr:cNvSpPr>
      </xdr:nvSpPr>
      <xdr:spPr>
        <a:xfrm rot="16200000">
          <a:off x="5505450" y="4362450"/>
          <a:ext cx="152400" cy="133350"/>
        </a:xfrm>
        <a:prstGeom prst="flowChartMerg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6</xdr:row>
      <xdr:rowOff>76200</xdr:rowOff>
    </xdr:from>
    <xdr:to>
      <xdr:col>26</xdr:col>
      <xdr:colOff>314325</xdr:colOff>
      <xdr:row>6</xdr:row>
      <xdr:rowOff>200025</xdr:rowOff>
    </xdr:to>
    <xdr:sp>
      <xdr:nvSpPr>
        <xdr:cNvPr id="7" name="Rectangle 12"/>
        <xdr:cNvSpPr>
          <a:spLocks/>
        </xdr:cNvSpPr>
      </xdr:nvSpPr>
      <xdr:spPr>
        <a:xfrm>
          <a:off x="16716375" y="1162050"/>
          <a:ext cx="2571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81"/>
  <sheetViews>
    <sheetView tabSelected="1" view="pageBreakPreview" zoomScale="90" zoomScaleSheetLayoutView="90" workbookViewId="0" topLeftCell="B49">
      <selection activeCell="AH61" sqref="AH61:AI61"/>
    </sheetView>
  </sheetViews>
  <sheetFormatPr defaultColWidth="9.140625" defaultRowHeight="12.75"/>
  <cols>
    <col min="1" max="1" width="6.57421875" style="0" customWidth="1"/>
    <col min="2" max="2" width="6.00390625" style="0" customWidth="1"/>
    <col min="3" max="3" width="6.140625" style="0" customWidth="1"/>
    <col min="4" max="4" width="5.7109375" style="0" customWidth="1"/>
    <col min="5" max="5" width="4.8515625" style="0" customWidth="1"/>
    <col min="6" max="6" width="8.00390625" style="0" customWidth="1"/>
    <col min="7" max="7" width="9.7109375" style="0" customWidth="1"/>
    <col min="8" max="9" width="8.7109375" style="0" customWidth="1"/>
    <col min="10" max="10" width="6.421875" style="0" customWidth="1"/>
    <col min="11" max="11" width="6.57421875" style="0" customWidth="1"/>
    <col min="12" max="31" width="6.421875" style="0" customWidth="1"/>
    <col min="32" max="35" width="8.7109375" style="0" customWidth="1"/>
    <col min="36" max="36" width="6.00390625" style="0" customWidth="1"/>
    <col min="37" max="38" width="5.8515625" style="0" customWidth="1"/>
    <col min="39" max="42" width="6.00390625" style="0" customWidth="1"/>
  </cols>
  <sheetData>
    <row r="1" spans="1:35" s="3" customFormat="1" ht="20.25">
      <c r="A1" s="108" t="s">
        <v>70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</row>
    <row r="2" spans="1:35" s="2" customFormat="1" ht="18" customHeight="1">
      <c r="A2" s="118" t="s">
        <v>15</v>
      </c>
      <c r="B2" s="119"/>
      <c r="C2" s="119"/>
      <c r="D2" s="119"/>
      <c r="E2" s="120"/>
      <c r="F2" s="201" t="s">
        <v>20</v>
      </c>
      <c r="G2" s="202"/>
      <c r="H2" s="202"/>
      <c r="I2" s="119" t="s">
        <v>23</v>
      </c>
      <c r="J2" s="119"/>
      <c r="K2" s="119"/>
      <c r="L2" s="7"/>
      <c r="M2" s="119" t="s">
        <v>24</v>
      </c>
      <c r="N2" s="119"/>
      <c r="O2" s="119"/>
      <c r="P2" s="120"/>
      <c r="Q2" s="10"/>
      <c r="R2" s="9" t="s">
        <v>21</v>
      </c>
      <c r="S2" s="169"/>
      <c r="T2" s="170"/>
      <c r="U2" s="170"/>
      <c r="V2" s="184"/>
      <c r="W2" s="185"/>
      <c r="X2" s="185"/>
      <c r="Y2" s="185"/>
      <c r="Z2" s="185"/>
      <c r="AA2" s="186"/>
      <c r="AB2" s="121" t="s">
        <v>39</v>
      </c>
      <c r="AC2" s="112" t="s">
        <v>72</v>
      </c>
      <c r="AD2" s="113"/>
      <c r="AE2" s="113"/>
      <c r="AF2" s="113"/>
      <c r="AG2" s="113"/>
      <c r="AH2" s="113"/>
      <c r="AI2" s="114"/>
    </row>
    <row r="3" spans="1:35" s="2" customFormat="1" ht="12" customHeight="1">
      <c r="A3" s="190"/>
      <c r="B3" s="191"/>
      <c r="C3" s="191"/>
      <c r="D3" s="191"/>
      <c r="E3" s="192"/>
      <c r="F3" s="184"/>
      <c r="G3" s="185"/>
      <c r="H3" s="185"/>
      <c r="I3" s="185"/>
      <c r="J3" s="185"/>
      <c r="K3" s="185"/>
      <c r="L3" s="166" t="s">
        <v>22</v>
      </c>
      <c r="M3" s="185"/>
      <c r="N3" s="185"/>
      <c r="O3" s="185"/>
      <c r="P3" s="212"/>
      <c r="Q3" s="166" t="s">
        <v>22</v>
      </c>
      <c r="R3" s="186"/>
      <c r="S3" s="170"/>
      <c r="T3" s="170"/>
      <c r="U3" s="170"/>
      <c r="V3" s="187"/>
      <c r="W3" s="188"/>
      <c r="X3" s="188"/>
      <c r="Y3" s="188"/>
      <c r="Z3" s="188"/>
      <c r="AA3" s="189"/>
      <c r="AB3" s="122"/>
      <c r="AC3" s="115"/>
      <c r="AD3" s="116"/>
      <c r="AE3" s="116"/>
      <c r="AF3" s="116"/>
      <c r="AG3" s="116"/>
      <c r="AH3" s="116"/>
      <c r="AI3" s="117"/>
    </row>
    <row r="4" spans="1:35" s="2" customFormat="1" ht="12" customHeight="1">
      <c r="A4" s="193"/>
      <c r="B4" s="194"/>
      <c r="C4" s="194"/>
      <c r="D4" s="194"/>
      <c r="E4" s="195"/>
      <c r="F4" s="199"/>
      <c r="G4" s="200"/>
      <c r="H4" s="200"/>
      <c r="I4" s="200"/>
      <c r="J4" s="200"/>
      <c r="K4" s="200"/>
      <c r="L4" s="119"/>
      <c r="M4" s="200"/>
      <c r="N4" s="200"/>
      <c r="O4" s="200"/>
      <c r="P4" s="213"/>
      <c r="Q4" s="167"/>
      <c r="R4" s="211"/>
      <c r="S4" s="124"/>
      <c r="T4" s="125"/>
      <c r="U4" s="126"/>
      <c r="V4" s="156"/>
      <c r="W4" s="157"/>
      <c r="X4" s="157"/>
      <c r="Y4" s="157"/>
      <c r="Z4" s="157"/>
      <c r="AA4" s="158"/>
      <c r="AB4" s="122"/>
      <c r="AC4" s="115"/>
      <c r="AD4" s="116"/>
      <c r="AE4" s="116"/>
      <c r="AF4" s="116"/>
      <c r="AG4" s="116"/>
      <c r="AH4" s="116"/>
      <c r="AI4" s="117"/>
    </row>
    <row r="5" spans="1:35" s="2" customFormat="1" ht="12" customHeight="1">
      <c r="A5" s="196"/>
      <c r="B5" s="197"/>
      <c r="C5" s="197"/>
      <c r="D5" s="197"/>
      <c r="E5" s="198"/>
      <c r="F5" s="187"/>
      <c r="G5" s="188"/>
      <c r="H5" s="188"/>
      <c r="I5" s="188"/>
      <c r="J5" s="188"/>
      <c r="K5" s="188"/>
      <c r="L5" s="119"/>
      <c r="M5" s="188"/>
      <c r="N5" s="188"/>
      <c r="O5" s="188"/>
      <c r="P5" s="214"/>
      <c r="Q5" s="168"/>
      <c r="R5" s="189"/>
      <c r="S5" s="127"/>
      <c r="T5" s="128"/>
      <c r="U5" s="129"/>
      <c r="V5" s="159"/>
      <c r="W5" s="160"/>
      <c r="X5" s="160"/>
      <c r="Y5" s="160"/>
      <c r="Z5" s="160"/>
      <c r="AA5" s="161"/>
      <c r="AB5" s="122"/>
      <c r="AC5" s="112" t="s">
        <v>18</v>
      </c>
      <c r="AD5" s="113"/>
      <c r="AE5" s="113"/>
      <c r="AF5" s="113"/>
      <c r="AG5" s="113"/>
      <c r="AH5" s="113"/>
      <c r="AI5" s="114"/>
    </row>
    <row r="6" spans="1:35" s="2" customFormat="1" ht="15.75" customHeight="1">
      <c r="A6" s="169" t="s">
        <v>14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203" t="s">
        <v>16</v>
      </c>
      <c r="T6" s="173"/>
      <c r="U6" s="173"/>
      <c r="V6" s="171" t="s">
        <v>43</v>
      </c>
      <c r="W6" s="171"/>
      <c r="X6" s="172"/>
      <c r="Y6" s="173" t="s">
        <v>40</v>
      </c>
      <c r="Z6" s="173"/>
      <c r="AA6" s="174"/>
      <c r="AB6" s="122"/>
      <c r="AC6" s="112"/>
      <c r="AD6" s="113"/>
      <c r="AE6" s="113"/>
      <c r="AF6" s="113"/>
      <c r="AG6" s="113"/>
      <c r="AH6" s="113"/>
      <c r="AI6" s="114"/>
    </row>
    <row r="7" spans="1:35" s="2" customFormat="1" ht="24.75" customHeight="1">
      <c r="A7" s="27" t="s">
        <v>71</v>
      </c>
      <c r="B7" s="28"/>
      <c r="C7" s="204"/>
      <c r="D7" s="204"/>
      <c r="E7" s="204"/>
      <c r="F7" s="204"/>
      <c r="G7" s="204"/>
      <c r="H7" s="204"/>
      <c r="I7" s="205"/>
      <c r="J7" s="27" t="s">
        <v>13</v>
      </c>
      <c r="K7" s="28"/>
      <c r="L7" s="204"/>
      <c r="M7" s="204"/>
      <c r="N7" s="204"/>
      <c r="O7" s="204"/>
      <c r="P7" s="204"/>
      <c r="Q7" s="204"/>
      <c r="R7" s="205"/>
      <c r="S7" s="175" t="s">
        <v>74</v>
      </c>
      <c r="T7" s="176"/>
      <c r="U7" s="176"/>
      <c r="V7" s="176"/>
      <c r="W7" s="176"/>
      <c r="X7" s="176"/>
      <c r="Y7" s="176"/>
      <c r="Z7" s="176"/>
      <c r="AA7" s="177"/>
      <c r="AB7" s="123"/>
      <c r="AC7" s="130"/>
      <c r="AD7" s="131"/>
      <c r="AE7" s="131"/>
      <c r="AF7" s="131"/>
      <c r="AG7" s="131"/>
      <c r="AH7" s="131"/>
      <c r="AI7" s="132"/>
    </row>
    <row r="8" spans="1:35" s="2" customFormat="1" ht="24.75" customHeight="1">
      <c r="A8" s="209" t="s">
        <v>45</v>
      </c>
      <c r="B8" s="209"/>
      <c r="C8" s="209"/>
      <c r="D8" s="209"/>
      <c r="E8" s="209"/>
      <c r="F8" s="209"/>
      <c r="G8" s="210" t="s">
        <v>9</v>
      </c>
      <c r="H8" s="210"/>
      <c r="I8" s="71"/>
      <c r="J8" s="21" t="s">
        <v>1</v>
      </c>
      <c r="K8" s="21" t="s">
        <v>2</v>
      </c>
      <c r="L8" s="21" t="s">
        <v>3</v>
      </c>
      <c r="M8" s="21" t="s">
        <v>4</v>
      </c>
      <c r="N8" s="21" t="s">
        <v>5</v>
      </c>
      <c r="O8" s="21" t="s">
        <v>6</v>
      </c>
      <c r="P8" s="21" t="s">
        <v>7</v>
      </c>
      <c r="Q8" s="21" t="s">
        <v>1</v>
      </c>
      <c r="R8" s="21" t="s">
        <v>2</v>
      </c>
      <c r="S8" s="21" t="s">
        <v>3</v>
      </c>
      <c r="T8" s="21" t="s">
        <v>4</v>
      </c>
      <c r="U8" s="21" t="s">
        <v>5</v>
      </c>
      <c r="V8" s="21" t="s">
        <v>6</v>
      </c>
      <c r="W8" s="21" t="s">
        <v>7</v>
      </c>
      <c r="X8" s="76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8"/>
    </row>
    <row r="9" spans="1:35" s="2" customFormat="1" ht="24.75" customHeight="1">
      <c r="A9" s="206" t="s">
        <v>0</v>
      </c>
      <c r="B9" s="207"/>
      <c r="C9" s="207"/>
      <c r="D9" s="207"/>
      <c r="E9" s="207"/>
      <c r="F9" s="208"/>
      <c r="G9" s="16" t="s">
        <v>10</v>
      </c>
      <c r="H9" s="22" t="s">
        <v>37</v>
      </c>
      <c r="I9" s="23" t="s">
        <v>38</v>
      </c>
      <c r="J9" s="33"/>
      <c r="K9" s="33"/>
      <c r="L9" s="33">
        <v>1</v>
      </c>
      <c r="M9" s="33">
        <v>2</v>
      </c>
      <c r="N9" s="33">
        <v>3</v>
      </c>
      <c r="O9" s="33">
        <v>4</v>
      </c>
      <c r="P9" s="33">
        <v>5</v>
      </c>
      <c r="Q9" s="33">
        <v>6</v>
      </c>
      <c r="R9" s="33">
        <v>7</v>
      </c>
      <c r="S9" s="33">
        <v>8</v>
      </c>
      <c r="T9" s="33">
        <v>9</v>
      </c>
      <c r="U9" s="33">
        <v>10</v>
      </c>
      <c r="V9" s="33">
        <v>11</v>
      </c>
      <c r="W9" s="33">
        <v>12</v>
      </c>
      <c r="X9" s="109" t="s">
        <v>11</v>
      </c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1"/>
    </row>
    <row r="10" spans="1:35" s="2" customFormat="1" ht="24.75" customHeight="1">
      <c r="A10" s="65" t="s">
        <v>78</v>
      </c>
      <c r="B10" s="66"/>
      <c r="C10" s="66"/>
      <c r="D10" s="66"/>
      <c r="E10" s="66"/>
      <c r="F10" s="67"/>
      <c r="G10" s="29">
        <f>SUM(J10:W10)</f>
        <v>0</v>
      </c>
      <c r="H10" s="8"/>
      <c r="I10" s="25"/>
      <c r="J10" s="41"/>
      <c r="K10" s="41"/>
      <c r="L10" s="41"/>
      <c r="M10" s="41"/>
      <c r="N10" s="41"/>
      <c r="O10" s="43"/>
      <c r="P10" s="42"/>
      <c r="Q10" s="42"/>
      <c r="R10" s="42"/>
      <c r="S10" s="60"/>
      <c r="T10" s="59"/>
      <c r="U10" s="42"/>
      <c r="W10" s="56"/>
      <c r="X10" s="153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</row>
    <row r="11" spans="1:35" s="2" customFormat="1" ht="24.75" customHeight="1">
      <c r="A11" s="65"/>
      <c r="B11" s="66"/>
      <c r="C11" s="66"/>
      <c r="D11" s="66"/>
      <c r="E11" s="66"/>
      <c r="F11" s="67"/>
      <c r="G11" s="29">
        <f aca="true" t="shared" si="0" ref="G11:G19">SUM(J11:W11)</f>
        <v>0</v>
      </c>
      <c r="H11" s="8"/>
      <c r="I11" s="8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150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2"/>
    </row>
    <row r="12" spans="1:35" s="2" customFormat="1" ht="24.75" customHeight="1">
      <c r="A12" s="65"/>
      <c r="B12" s="66"/>
      <c r="C12" s="66"/>
      <c r="D12" s="66"/>
      <c r="E12" s="66"/>
      <c r="F12" s="67"/>
      <c r="G12" s="29">
        <f t="shared" si="0"/>
        <v>0</v>
      </c>
      <c r="H12" s="8"/>
      <c r="I12" s="25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153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5"/>
    </row>
    <row r="13" spans="1:35" s="2" customFormat="1" ht="24.75" customHeight="1">
      <c r="A13" s="65"/>
      <c r="B13" s="66"/>
      <c r="C13" s="66"/>
      <c r="D13" s="66"/>
      <c r="E13" s="66"/>
      <c r="F13" s="67"/>
      <c r="G13" s="29">
        <f t="shared" si="0"/>
        <v>0</v>
      </c>
      <c r="H13" s="8"/>
      <c r="I13" s="25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153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5"/>
    </row>
    <row r="14" spans="1:35" s="2" customFormat="1" ht="24.75" customHeight="1">
      <c r="A14" s="65"/>
      <c r="B14" s="66"/>
      <c r="C14" s="66"/>
      <c r="D14" s="66"/>
      <c r="E14" s="66"/>
      <c r="F14" s="67"/>
      <c r="G14" s="29">
        <f t="shared" si="0"/>
        <v>0</v>
      </c>
      <c r="H14" s="8"/>
      <c r="I14" s="25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153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5"/>
    </row>
    <row r="15" spans="1:35" s="2" customFormat="1" ht="24.75" customHeight="1">
      <c r="A15" s="65"/>
      <c r="B15" s="66"/>
      <c r="C15" s="66"/>
      <c r="D15" s="66"/>
      <c r="E15" s="66"/>
      <c r="F15" s="67"/>
      <c r="G15" s="29">
        <f t="shared" si="0"/>
        <v>0</v>
      </c>
      <c r="H15" s="8"/>
      <c r="I15" s="25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163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5"/>
    </row>
    <row r="16" spans="1:35" s="2" customFormat="1" ht="24.75" customHeight="1">
      <c r="A16" s="65"/>
      <c r="B16" s="66"/>
      <c r="C16" s="66"/>
      <c r="D16" s="66"/>
      <c r="E16" s="66"/>
      <c r="F16" s="67"/>
      <c r="G16" s="29">
        <f t="shared" si="0"/>
        <v>0</v>
      </c>
      <c r="H16" s="8"/>
      <c r="I16" s="25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68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70"/>
    </row>
    <row r="17" spans="1:35" s="2" customFormat="1" ht="24.75" customHeight="1">
      <c r="A17" s="65"/>
      <c r="B17" s="66"/>
      <c r="C17" s="66"/>
      <c r="D17" s="66"/>
      <c r="E17" s="66"/>
      <c r="F17" s="67"/>
      <c r="G17" s="29">
        <f t="shared" si="0"/>
        <v>0</v>
      </c>
      <c r="H17" s="8"/>
      <c r="I17" s="25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68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70"/>
    </row>
    <row r="18" spans="1:35" s="2" customFormat="1" ht="24.75" customHeight="1">
      <c r="A18" s="65"/>
      <c r="B18" s="66"/>
      <c r="C18" s="66"/>
      <c r="D18" s="66"/>
      <c r="E18" s="66"/>
      <c r="F18" s="67"/>
      <c r="G18" s="29">
        <f t="shared" si="0"/>
        <v>0</v>
      </c>
      <c r="H18" s="8"/>
      <c r="I18" s="25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68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0"/>
    </row>
    <row r="19" spans="1:35" s="2" customFormat="1" ht="24.75" customHeight="1">
      <c r="A19" s="65"/>
      <c r="B19" s="66"/>
      <c r="C19" s="66"/>
      <c r="D19" s="66"/>
      <c r="E19" s="66"/>
      <c r="F19" s="67"/>
      <c r="G19" s="29">
        <f t="shared" si="0"/>
        <v>0</v>
      </c>
      <c r="H19" s="8"/>
      <c r="I19" s="25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68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0"/>
    </row>
    <row r="20" spans="1:35" s="2" customFormat="1" ht="24.75" customHeight="1">
      <c r="A20" s="216"/>
      <c r="B20" s="217"/>
      <c r="C20" s="217"/>
      <c r="D20" s="217"/>
      <c r="E20" s="217"/>
      <c r="F20" s="218"/>
      <c r="G20" s="29"/>
      <c r="H20" s="14"/>
      <c r="I20" s="24"/>
      <c r="J20" s="33">
        <v>13</v>
      </c>
      <c r="K20" s="33">
        <v>14</v>
      </c>
      <c r="L20" s="33">
        <v>15</v>
      </c>
      <c r="M20" s="33">
        <v>16</v>
      </c>
      <c r="N20" s="33">
        <v>17</v>
      </c>
      <c r="O20" s="33">
        <v>18</v>
      </c>
      <c r="P20" s="33">
        <v>19</v>
      </c>
      <c r="Q20" s="33">
        <v>20</v>
      </c>
      <c r="R20" s="33">
        <v>21</v>
      </c>
      <c r="S20" s="33">
        <v>22</v>
      </c>
      <c r="T20" s="33">
        <v>23</v>
      </c>
      <c r="U20" s="33">
        <v>24</v>
      </c>
      <c r="V20" s="33">
        <v>25</v>
      </c>
      <c r="W20" s="33">
        <v>26</v>
      </c>
      <c r="X20" s="109" t="s">
        <v>11</v>
      </c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1"/>
    </row>
    <row r="21" spans="1:35" s="2" customFormat="1" ht="24.75" customHeight="1">
      <c r="A21" s="65" t="s">
        <v>78</v>
      </c>
      <c r="B21" s="66"/>
      <c r="C21" s="66"/>
      <c r="D21" s="66"/>
      <c r="E21" s="66"/>
      <c r="F21" s="67"/>
      <c r="G21" s="29">
        <f aca="true" t="shared" si="1" ref="G21:G30">SUM(J21:W21)</f>
        <v>0</v>
      </c>
      <c r="H21" s="8"/>
      <c r="I21" s="25"/>
      <c r="J21" s="44"/>
      <c r="K21" s="45"/>
      <c r="L21" s="58"/>
      <c r="M21" s="42"/>
      <c r="N21" s="42"/>
      <c r="O21" s="42"/>
      <c r="P21" s="44"/>
      <c r="Q21" s="44"/>
      <c r="R21" s="44"/>
      <c r="S21" s="61"/>
      <c r="T21" s="42"/>
      <c r="U21" s="56"/>
      <c r="V21" s="56"/>
      <c r="W21" s="44"/>
      <c r="X21" s="150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5"/>
    </row>
    <row r="22" spans="1:35" s="2" customFormat="1" ht="24.75" customHeight="1">
      <c r="A22" s="65"/>
      <c r="B22" s="66"/>
      <c r="C22" s="66"/>
      <c r="D22" s="66"/>
      <c r="E22" s="66"/>
      <c r="F22" s="67"/>
      <c r="G22" s="29">
        <f t="shared" si="1"/>
        <v>0</v>
      </c>
      <c r="H22" s="26"/>
      <c r="I22" s="2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153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5"/>
    </row>
    <row r="23" spans="1:35" s="2" customFormat="1" ht="24.75" customHeight="1">
      <c r="A23" s="65"/>
      <c r="B23" s="66"/>
      <c r="C23" s="66"/>
      <c r="D23" s="66"/>
      <c r="E23" s="66"/>
      <c r="F23" s="67"/>
      <c r="G23" s="29">
        <f t="shared" si="1"/>
        <v>0</v>
      </c>
      <c r="H23" s="8"/>
      <c r="I23" s="25"/>
      <c r="J23" s="41"/>
      <c r="K23" s="41"/>
      <c r="L23" s="41"/>
      <c r="M23" s="47"/>
      <c r="N23" s="42"/>
      <c r="O23" s="47"/>
      <c r="P23" s="47"/>
      <c r="Q23" s="41"/>
      <c r="R23" s="41"/>
      <c r="S23" s="41"/>
      <c r="T23" s="41"/>
      <c r="U23" s="41"/>
      <c r="V23" s="41"/>
      <c r="W23" s="41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</row>
    <row r="24" spans="1:35" s="2" customFormat="1" ht="24.75" customHeight="1">
      <c r="A24" s="65"/>
      <c r="B24" s="66"/>
      <c r="C24" s="66"/>
      <c r="D24" s="66"/>
      <c r="E24" s="66"/>
      <c r="F24" s="67"/>
      <c r="G24" s="29">
        <f t="shared" si="1"/>
        <v>0</v>
      </c>
      <c r="H24" s="8"/>
      <c r="I24" s="8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</row>
    <row r="25" spans="1:35" s="2" customFormat="1" ht="24.75" customHeight="1">
      <c r="A25" s="65"/>
      <c r="B25" s="66"/>
      <c r="C25" s="66"/>
      <c r="D25" s="66"/>
      <c r="E25" s="66"/>
      <c r="F25" s="67"/>
      <c r="G25" s="29">
        <f t="shared" si="1"/>
        <v>0</v>
      </c>
      <c r="H25" s="8"/>
      <c r="I25" s="25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</row>
    <row r="26" spans="1:35" s="2" customFormat="1" ht="24.75" customHeight="1">
      <c r="A26" s="65"/>
      <c r="B26" s="66"/>
      <c r="C26" s="66"/>
      <c r="D26" s="66"/>
      <c r="E26" s="66"/>
      <c r="F26" s="67"/>
      <c r="G26" s="29">
        <f t="shared" si="1"/>
        <v>0</v>
      </c>
      <c r="H26" s="8"/>
      <c r="I26" s="25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55"/>
      <c r="V26" s="41"/>
      <c r="W26" s="41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</row>
    <row r="27" spans="1:35" s="2" customFormat="1" ht="24.75" customHeight="1">
      <c r="A27" s="65"/>
      <c r="B27" s="66"/>
      <c r="C27" s="66"/>
      <c r="D27" s="66"/>
      <c r="E27" s="66"/>
      <c r="F27" s="67"/>
      <c r="G27" s="29">
        <f t="shared" si="1"/>
        <v>0</v>
      </c>
      <c r="H27" s="8"/>
      <c r="I27" s="25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</row>
    <row r="28" spans="1:35" s="2" customFormat="1" ht="24.75" customHeight="1">
      <c r="A28" s="65"/>
      <c r="B28" s="66"/>
      <c r="C28" s="66"/>
      <c r="D28" s="66"/>
      <c r="E28" s="66"/>
      <c r="F28" s="67"/>
      <c r="G28" s="29">
        <f t="shared" si="1"/>
        <v>0</v>
      </c>
      <c r="H28" s="8"/>
      <c r="I28" s="25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76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8"/>
    </row>
    <row r="29" spans="1:35" s="2" customFormat="1" ht="24.75" customHeight="1">
      <c r="A29" s="65"/>
      <c r="B29" s="66"/>
      <c r="C29" s="66"/>
      <c r="D29" s="66"/>
      <c r="E29" s="66"/>
      <c r="F29" s="67"/>
      <c r="G29" s="29">
        <f t="shared" si="1"/>
        <v>0</v>
      </c>
      <c r="H29" s="8"/>
      <c r="I29" s="25"/>
      <c r="J29" s="41"/>
      <c r="K29" s="41"/>
      <c r="L29" s="41"/>
      <c r="M29" s="57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76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8"/>
    </row>
    <row r="30" spans="1:35" s="2" customFormat="1" ht="24.75" customHeight="1">
      <c r="A30" s="65"/>
      <c r="B30" s="66"/>
      <c r="C30" s="66"/>
      <c r="D30" s="66"/>
      <c r="E30" s="66"/>
      <c r="F30" s="67"/>
      <c r="G30" s="29">
        <f t="shared" si="1"/>
        <v>0</v>
      </c>
      <c r="H30" s="8"/>
      <c r="I30" s="25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76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8"/>
    </row>
    <row r="31" spans="1:35" s="1" customFormat="1" ht="24.75" customHeight="1">
      <c r="A31" s="216"/>
      <c r="B31" s="217"/>
      <c r="C31" s="217"/>
      <c r="D31" s="217"/>
      <c r="E31" s="217"/>
      <c r="F31" s="218"/>
      <c r="G31" s="29"/>
      <c r="H31" s="14"/>
      <c r="I31" s="24"/>
      <c r="J31" s="33">
        <v>27</v>
      </c>
      <c r="K31" s="33">
        <v>28</v>
      </c>
      <c r="L31" s="33">
        <v>29</v>
      </c>
      <c r="M31" s="33">
        <v>30</v>
      </c>
      <c r="N31" s="33">
        <v>31</v>
      </c>
      <c r="O31" s="33"/>
      <c r="P31" s="33"/>
      <c r="Q31" s="33"/>
      <c r="R31" s="33"/>
      <c r="S31" s="33"/>
      <c r="T31" s="33"/>
      <c r="U31" s="33"/>
      <c r="V31" s="33"/>
      <c r="W31" s="33"/>
      <c r="X31" s="247" t="s">
        <v>11</v>
      </c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</row>
    <row r="32" spans="1:35" s="1" customFormat="1" ht="24.75" customHeight="1">
      <c r="A32" s="65" t="s">
        <v>78</v>
      </c>
      <c r="B32" s="66"/>
      <c r="C32" s="66"/>
      <c r="D32" s="66"/>
      <c r="E32" s="66"/>
      <c r="F32" s="67"/>
      <c r="G32" s="29">
        <f aca="true" t="shared" si="2" ref="G32:G41">SUM(J32:W32)</f>
        <v>0</v>
      </c>
      <c r="H32" s="8"/>
      <c r="I32" s="25"/>
      <c r="J32" s="41"/>
      <c r="K32" s="41"/>
      <c r="L32" s="56"/>
      <c r="M32" s="41"/>
      <c r="N32" s="41"/>
      <c r="O32" s="41"/>
      <c r="P32" s="41"/>
      <c r="Q32" s="41"/>
      <c r="R32" s="41"/>
      <c r="S32" s="42"/>
      <c r="T32" s="41"/>
      <c r="U32" s="41"/>
      <c r="V32" s="41"/>
      <c r="W32" s="41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</row>
    <row r="33" spans="1:35" s="1" customFormat="1" ht="24.75" customHeight="1">
      <c r="A33" s="65"/>
      <c r="B33" s="66"/>
      <c r="C33" s="66"/>
      <c r="D33" s="66"/>
      <c r="E33" s="66"/>
      <c r="F33" s="67"/>
      <c r="G33" s="29">
        <f t="shared" si="2"/>
        <v>0</v>
      </c>
      <c r="H33" s="8"/>
      <c r="I33" s="25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</row>
    <row r="34" spans="1:35" s="1" customFormat="1" ht="24.75" customHeight="1">
      <c r="A34" s="65"/>
      <c r="B34" s="66"/>
      <c r="C34" s="66"/>
      <c r="D34" s="66"/>
      <c r="E34" s="66"/>
      <c r="F34" s="67"/>
      <c r="G34" s="29">
        <f t="shared" si="2"/>
        <v>0</v>
      </c>
      <c r="H34" s="8"/>
      <c r="I34" s="25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</row>
    <row r="35" spans="1:35" s="1" customFormat="1" ht="24.75" customHeight="1">
      <c r="A35" s="65"/>
      <c r="B35" s="66"/>
      <c r="C35" s="66"/>
      <c r="D35" s="66"/>
      <c r="E35" s="66"/>
      <c r="F35" s="67"/>
      <c r="G35" s="29">
        <f t="shared" si="2"/>
        <v>0</v>
      </c>
      <c r="H35" s="8"/>
      <c r="I35" s="25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</row>
    <row r="36" spans="1:35" s="1" customFormat="1" ht="24.75" customHeight="1">
      <c r="A36" s="65"/>
      <c r="B36" s="66"/>
      <c r="C36" s="66"/>
      <c r="D36" s="66"/>
      <c r="E36" s="66"/>
      <c r="F36" s="67"/>
      <c r="G36" s="29">
        <f t="shared" si="2"/>
        <v>0</v>
      </c>
      <c r="H36" s="8"/>
      <c r="I36" s="25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</row>
    <row r="37" spans="1:35" s="1" customFormat="1" ht="24.75" customHeight="1">
      <c r="A37" s="65"/>
      <c r="B37" s="66"/>
      <c r="C37" s="66"/>
      <c r="D37" s="66"/>
      <c r="E37" s="66"/>
      <c r="F37" s="67"/>
      <c r="G37" s="29">
        <f t="shared" si="2"/>
        <v>0</v>
      </c>
      <c r="H37" s="8"/>
      <c r="I37" s="25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</row>
    <row r="38" spans="1:35" s="1" customFormat="1" ht="24.75" customHeight="1">
      <c r="A38" s="65"/>
      <c r="B38" s="66"/>
      <c r="C38" s="66"/>
      <c r="D38" s="66"/>
      <c r="E38" s="66"/>
      <c r="F38" s="67"/>
      <c r="G38" s="29">
        <f t="shared" si="2"/>
        <v>0</v>
      </c>
      <c r="H38" s="8"/>
      <c r="I38" s="25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</row>
    <row r="39" spans="1:35" s="1" customFormat="1" ht="24.75" customHeight="1">
      <c r="A39" s="65"/>
      <c r="B39" s="66"/>
      <c r="C39" s="66"/>
      <c r="D39" s="66"/>
      <c r="E39" s="66"/>
      <c r="F39" s="67"/>
      <c r="G39" s="29">
        <f t="shared" si="2"/>
        <v>0</v>
      </c>
      <c r="H39" s="8"/>
      <c r="I39" s="25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68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70"/>
    </row>
    <row r="40" spans="1:35" s="1" customFormat="1" ht="24.75" customHeight="1">
      <c r="A40" s="65"/>
      <c r="B40" s="66"/>
      <c r="C40" s="66"/>
      <c r="D40" s="66"/>
      <c r="E40" s="66"/>
      <c r="F40" s="67"/>
      <c r="G40" s="29">
        <f t="shared" si="2"/>
        <v>0</v>
      </c>
      <c r="H40" s="8"/>
      <c r="I40" s="25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68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70"/>
    </row>
    <row r="41" spans="1:35" s="1" customFormat="1" ht="24.75" customHeight="1">
      <c r="A41" s="65"/>
      <c r="B41" s="66"/>
      <c r="C41" s="66"/>
      <c r="D41" s="66"/>
      <c r="E41" s="66"/>
      <c r="F41" s="67"/>
      <c r="G41" s="29">
        <f t="shared" si="2"/>
        <v>0</v>
      </c>
      <c r="H41" s="8"/>
      <c r="I41" s="25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68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70"/>
    </row>
    <row r="42" spans="1:35" s="1" customFormat="1" ht="24.75" customHeight="1">
      <c r="A42" s="225"/>
      <c r="B42" s="226"/>
      <c r="C42" s="226"/>
      <c r="D42" s="226"/>
      <c r="E42" s="226"/>
      <c r="F42" s="227"/>
      <c r="G42" s="29"/>
      <c r="H42" s="6"/>
      <c r="I42" s="6"/>
      <c r="J42" s="81" t="s">
        <v>67</v>
      </c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</row>
    <row r="43" spans="1:35" s="1" customFormat="1" ht="24.75" customHeight="1">
      <c r="A43" s="224" t="s">
        <v>47</v>
      </c>
      <c r="B43" s="224"/>
      <c r="C43" s="224"/>
      <c r="D43" s="224"/>
      <c r="E43" s="224"/>
      <c r="F43" s="224"/>
      <c r="G43" s="30">
        <f>SUM(G10:G42)</f>
        <v>0</v>
      </c>
      <c r="H43" s="51">
        <f>SUM(H10:H38)</f>
        <v>0</v>
      </c>
      <c r="I43" s="52">
        <f>SUM(I10:I38)</f>
        <v>0</v>
      </c>
      <c r="J43" s="233" t="s">
        <v>25</v>
      </c>
      <c r="K43" s="234"/>
      <c r="L43" s="235"/>
      <c r="M43" s="233" t="s">
        <v>26</v>
      </c>
      <c r="N43" s="234"/>
      <c r="O43" s="235"/>
      <c r="P43" s="233" t="s">
        <v>51</v>
      </c>
      <c r="Q43" s="234"/>
      <c r="R43" s="235"/>
      <c r="S43" s="241" t="s">
        <v>89</v>
      </c>
      <c r="T43" s="242"/>
      <c r="U43" s="242"/>
      <c r="V43" s="242"/>
      <c r="W43" s="243"/>
      <c r="X43" s="244">
        <f>SUM(G10,G21,G32,)</f>
        <v>0</v>
      </c>
      <c r="Y43" s="243"/>
      <c r="Z43" s="48" t="s">
        <v>57</v>
      </c>
      <c r="AA43" s="239">
        <v>16</v>
      </c>
      <c r="AB43" s="240"/>
      <c r="AC43" s="87">
        <f aca="true" t="shared" si="3" ref="AC43:AC49">SUM(X43*AA43)</f>
        <v>0</v>
      </c>
      <c r="AD43" s="88"/>
      <c r="AE43" s="89"/>
      <c r="AF43" s="82"/>
      <c r="AG43" s="83"/>
      <c r="AH43" s="83"/>
      <c r="AI43" s="83"/>
    </row>
    <row r="44" spans="1:35" s="1" customFormat="1" ht="24.75" customHeight="1">
      <c r="A44" s="215" t="s">
        <v>55</v>
      </c>
      <c r="B44" s="215"/>
      <c r="C44" s="215"/>
      <c r="D44" s="215"/>
      <c r="E44" s="215"/>
      <c r="F44" s="215"/>
      <c r="G44" s="31"/>
      <c r="H44" s="17"/>
      <c r="I44" s="17"/>
      <c r="J44" s="236"/>
      <c r="K44" s="237"/>
      <c r="L44" s="238"/>
      <c r="M44" s="236"/>
      <c r="N44" s="237"/>
      <c r="O44" s="238"/>
      <c r="P44" s="236"/>
      <c r="Q44" s="237"/>
      <c r="R44" s="238"/>
      <c r="S44" s="71" t="s">
        <v>80</v>
      </c>
      <c r="T44" s="72"/>
      <c r="U44" s="72"/>
      <c r="V44" s="72"/>
      <c r="W44" s="73"/>
      <c r="X44" s="74">
        <f aca="true" t="shared" si="4" ref="X44:X52">SUM(G11,G22,G33)</f>
        <v>0</v>
      </c>
      <c r="Y44" s="73"/>
      <c r="Z44" s="16" t="s">
        <v>57</v>
      </c>
      <c r="AA44" s="228">
        <v>16</v>
      </c>
      <c r="AB44" s="229"/>
      <c r="AC44" s="62">
        <f t="shared" si="3"/>
        <v>0</v>
      </c>
      <c r="AD44" s="63"/>
      <c r="AE44" s="64"/>
      <c r="AF44" s="82"/>
      <c r="AG44" s="83"/>
      <c r="AH44" s="83"/>
      <c r="AI44" s="83"/>
    </row>
    <row r="45" spans="1:35" s="1" customFormat="1" ht="24.75" customHeight="1">
      <c r="A45" s="215" t="s">
        <v>56</v>
      </c>
      <c r="B45" s="215"/>
      <c r="C45" s="215"/>
      <c r="D45" s="215"/>
      <c r="E45" s="215"/>
      <c r="F45" s="215"/>
      <c r="G45" s="31"/>
      <c r="H45" s="18"/>
      <c r="I45" s="18"/>
      <c r="J45" s="230"/>
      <c r="K45" s="231"/>
      <c r="L45" s="232"/>
      <c r="M45" s="230"/>
      <c r="N45" s="231"/>
      <c r="O45" s="232"/>
      <c r="P45" s="230"/>
      <c r="Q45" s="231"/>
      <c r="R45" s="232"/>
      <c r="S45" s="71" t="s">
        <v>90</v>
      </c>
      <c r="T45" s="72"/>
      <c r="U45" s="72"/>
      <c r="V45" s="72"/>
      <c r="W45" s="73"/>
      <c r="X45" s="74">
        <f t="shared" si="4"/>
        <v>0</v>
      </c>
      <c r="Y45" s="73"/>
      <c r="Z45" s="16" t="s">
        <v>57</v>
      </c>
      <c r="AA45" s="228">
        <v>16</v>
      </c>
      <c r="AB45" s="229"/>
      <c r="AC45" s="62">
        <f t="shared" si="3"/>
        <v>0</v>
      </c>
      <c r="AD45" s="63"/>
      <c r="AE45" s="64"/>
      <c r="AF45" s="82"/>
      <c r="AG45" s="83"/>
      <c r="AH45" s="83"/>
      <c r="AI45" s="83"/>
    </row>
    <row r="46" spans="1:35" s="1" customFormat="1" ht="24.75" customHeight="1">
      <c r="A46" s="71"/>
      <c r="B46" s="72"/>
      <c r="C46" s="72"/>
      <c r="D46" s="72"/>
      <c r="E46" s="72"/>
      <c r="F46" s="73"/>
      <c r="G46" s="31"/>
      <c r="H46" s="18"/>
      <c r="I46" s="18"/>
      <c r="J46" s="35"/>
      <c r="K46" s="36"/>
      <c r="L46" s="37"/>
      <c r="M46" s="35"/>
      <c r="N46" s="36"/>
      <c r="O46" s="37"/>
      <c r="P46" s="35"/>
      <c r="Q46" s="36"/>
      <c r="R46" s="37"/>
      <c r="S46" s="71" t="s">
        <v>91</v>
      </c>
      <c r="T46" s="72"/>
      <c r="U46" s="72"/>
      <c r="V46" s="72"/>
      <c r="W46" s="72"/>
      <c r="X46" s="74">
        <f t="shared" si="4"/>
        <v>0</v>
      </c>
      <c r="Y46" s="75"/>
      <c r="Z46" s="16" t="s">
        <v>57</v>
      </c>
      <c r="AA46" s="228">
        <v>16</v>
      </c>
      <c r="AB46" s="229"/>
      <c r="AC46" s="62">
        <f t="shared" si="3"/>
        <v>0</v>
      </c>
      <c r="AD46" s="63"/>
      <c r="AE46" s="64"/>
      <c r="AF46" s="82"/>
      <c r="AG46" s="83"/>
      <c r="AH46" s="83"/>
      <c r="AI46" s="83"/>
    </row>
    <row r="47" spans="1:35" s="1" customFormat="1" ht="24.75" customHeight="1">
      <c r="A47" s="71"/>
      <c r="B47" s="72"/>
      <c r="C47" s="72"/>
      <c r="D47" s="72"/>
      <c r="E47" s="72"/>
      <c r="F47" s="73"/>
      <c r="G47" s="31"/>
      <c r="H47" s="18"/>
      <c r="I47" s="18"/>
      <c r="J47" s="35"/>
      <c r="K47" s="36"/>
      <c r="L47" s="37"/>
      <c r="M47" s="35"/>
      <c r="N47" s="36"/>
      <c r="O47" s="37"/>
      <c r="P47" s="35"/>
      <c r="Q47" s="36"/>
      <c r="R47" s="37"/>
      <c r="S47" s="71" t="s">
        <v>90</v>
      </c>
      <c r="T47" s="72"/>
      <c r="U47" s="72"/>
      <c r="V47" s="72"/>
      <c r="W47" s="72"/>
      <c r="X47" s="74">
        <f t="shared" si="4"/>
        <v>0</v>
      </c>
      <c r="Y47" s="75"/>
      <c r="Z47" s="39" t="s">
        <v>57</v>
      </c>
      <c r="AA47" s="228">
        <v>16</v>
      </c>
      <c r="AB47" s="229"/>
      <c r="AC47" s="62">
        <f t="shared" si="3"/>
        <v>0</v>
      </c>
      <c r="AD47" s="63"/>
      <c r="AE47" s="64"/>
      <c r="AF47" s="82"/>
      <c r="AG47" s="83"/>
      <c r="AH47" s="83"/>
      <c r="AI47" s="83"/>
    </row>
    <row r="48" spans="1:35" s="1" customFormat="1" ht="24.75" customHeight="1">
      <c r="A48" s="71"/>
      <c r="B48" s="72"/>
      <c r="C48" s="72"/>
      <c r="D48" s="72"/>
      <c r="E48" s="72"/>
      <c r="F48" s="73"/>
      <c r="G48" s="31"/>
      <c r="H48" s="18"/>
      <c r="I48" s="18"/>
      <c r="J48" s="35"/>
      <c r="K48" s="36"/>
      <c r="L48" s="37"/>
      <c r="M48" s="35"/>
      <c r="N48" s="36"/>
      <c r="O48" s="37"/>
      <c r="P48" s="35"/>
      <c r="Q48" s="36"/>
      <c r="R48" s="37"/>
      <c r="S48" s="71" t="s">
        <v>91</v>
      </c>
      <c r="T48" s="72"/>
      <c r="U48" s="72"/>
      <c r="V48" s="72"/>
      <c r="W48" s="72"/>
      <c r="X48" s="74">
        <f t="shared" si="4"/>
        <v>0</v>
      </c>
      <c r="Y48" s="75"/>
      <c r="Z48" s="39" t="s">
        <v>57</v>
      </c>
      <c r="AA48" s="228">
        <v>20</v>
      </c>
      <c r="AB48" s="229"/>
      <c r="AC48" s="62">
        <f>SUM(X48*AA48)</f>
        <v>0</v>
      </c>
      <c r="AD48" s="63"/>
      <c r="AE48" s="64"/>
      <c r="AF48" s="82"/>
      <c r="AG48" s="83"/>
      <c r="AH48" s="83"/>
      <c r="AI48" s="83"/>
    </row>
    <row r="49" spans="1:35" s="1" customFormat="1" ht="24.75" customHeight="1">
      <c r="A49" s="71"/>
      <c r="B49" s="72"/>
      <c r="C49" s="72"/>
      <c r="D49" s="72"/>
      <c r="E49" s="72"/>
      <c r="F49" s="73"/>
      <c r="G49" s="31"/>
      <c r="H49" s="18"/>
      <c r="I49" s="18"/>
      <c r="J49" s="35"/>
      <c r="K49" s="36"/>
      <c r="L49" s="37"/>
      <c r="M49" s="35"/>
      <c r="N49" s="36"/>
      <c r="O49" s="37"/>
      <c r="P49" s="35"/>
      <c r="Q49" s="36"/>
      <c r="R49" s="37"/>
      <c r="S49" s="71" t="s">
        <v>90</v>
      </c>
      <c r="T49" s="72"/>
      <c r="U49" s="72"/>
      <c r="V49" s="72"/>
      <c r="W49" s="72"/>
      <c r="X49" s="74">
        <f t="shared" si="4"/>
        <v>0</v>
      </c>
      <c r="Y49" s="75"/>
      <c r="Z49" s="39" t="s">
        <v>57</v>
      </c>
      <c r="AA49" s="228">
        <v>16</v>
      </c>
      <c r="AB49" s="229"/>
      <c r="AC49" s="62">
        <f t="shared" si="3"/>
        <v>0</v>
      </c>
      <c r="AD49" s="63"/>
      <c r="AE49" s="64"/>
      <c r="AF49" s="82"/>
      <c r="AG49" s="83"/>
      <c r="AH49" s="83"/>
      <c r="AI49" s="83"/>
    </row>
    <row r="50" spans="1:35" s="1" customFormat="1" ht="24.75" customHeight="1">
      <c r="A50" s="71"/>
      <c r="B50" s="72"/>
      <c r="C50" s="72"/>
      <c r="D50" s="72"/>
      <c r="E50" s="72"/>
      <c r="F50" s="73"/>
      <c r="G50" s="31"/>
      <c r="H50" s="18"/>
      <c r="I50" s="18"/>
      <c r="J50" s="35"/>
      <c r="K50" s="36"/>
      <c r="L50" s="37"/>
      <c r="M50" s="35"/>
      <c r="N50" s="36"/>
      <c r="O50" s="37"/>
      <c r="P50" s="35"/>
      <c r="Q50" s="36"/>
      <c r="R50" s="37"/>
      <c r="S50" s="71"/>
      <c r="T50" s="72"/>
      <c r="U50" s="72"/>
      <c r="V50" s="72"/>
      <c r="W50" s="73"/>
      <c r="X50" s="74">
        <f t="shared" si="4"/>
        <v>0</v>
      </c>
      <c r="Y50" s="75"/>
      <c r="Z50" s="39" t="s">
        <v>57</v>
      </c>
      <c r="AA50" s="228">
        <v>16</v>
      </c>
      <c r="AB50" s="229"/>
      <c r="AC50" s="62">
        <f aca="true" t="shared" si="5" ref="AC50:AC55">SUM(X50*AA50)</f>
        <v>0</v>
      </c>
      <c r="AD50" s="63"/>
      <c r="AE50" s="64"/>
      <c r="AF50" s="53"/>
      <c r="AG50" s="54"/>
      <c r="AH50" s="54"/>
      <c r="AI50" s="54"/>
    </row>
    <row r="51" spans="1:35" s="1" customFormat="1" ht="24.75" customHeight="1">
      <c r="A51" s="71"/>
      <c r="B51" s="72"/>
      <c r="C51" s="72"/>
      <c r="D51" s="72"/>
      <c r="E51" s="72"/>
      <c r="F51" s="73"/>
      <c r="G51" s="31"/>
      <c r="H51" s="18"/>
      <c r="I51" s="18"/>
      <c r="J51" s="35"/>
      <c r="K51" s="36"/>
      <c r="L51" s="37"/>
      <c r="M51" s="35"/>
      <c r="N51" s="36"/>
      <c r="O51" s="37"/>
      <c r="P51" s="35"/>
      <c r="Q51" s="36"/>
      <c r="R51" s="37"/>
      <c r="S51" s="71"/>
      <c r="T51" s="72"/>
      <c r="U51" s="72"/>
      <c r="V51" s="72"/>
      <c r="W51" s="73"/>
      <c r="X51" s="74">
        <f t="shared" si="4"/>
        <v>0</v>
      </c>
      <c r="Y51" s="75"/>
      <c r="Z51" s="39" t="s">
        <v>57</v>
      </c>
      <c r="AA51" s="228">
        <v>16</v>
      </c>
      <c r="AB51" s="229"/>
      <c r="AC51" s="62">
        <f t="shared" si="5"/>
        <v>0</v>
      </c>
      <c r="AD51" s="63"/>
      <c r="AE51" s="64"/>
      <c r="AF51" s="53"/>
      <c r="AG51" s="54"/>
      <c r="AH51" s="54"/>
      <c r="AI51" s="54"/>
    </row>
    <row r="52" spans="1:35" s="1" customFormat="1" ht="24.75" customHeight="1">
      <c r="A52" s="71"/>
      <c r="B52" s="72"/>
      <c r="C52" s="72"/>
      <c r="D52" s="72"/>
      <c r="E52" s="72"/>
      <c r="F52" s="73"/>
      <c r="G52" s="31"/>
      <c r="H52" s="18"/>
      <c r="I52" s="18"/>
      <c r="J52" s="35"/>
      <c r="K52" s="36"/>
      <c r="L52" s="37"/>
      <c r="M52" s="35"/>
      <c r="N52" s="36"/>
      <c r="O52" s="37"/>
      <c r="P52" s="35"/>
      <c r="Q52" s="36"/>
      <c r="R52" s="37"/>
      <c r="S52" s="71" t="s">
        <v>87</v>
      </c>
      <c r="T52" s="72"/>
      <c r="U52" s="72"/>
      <c r="V52" s="72"/>
      <c r="W52" s="73"/>
      <c r="X52" s="74">
        <f t="shared" si="4"/>
        <v>0</v>
      </c>
      <c r="Y52" s="75"/>
      <c r="Z52" s="39" t="s">
        <v>57</v>
      </c>
      <c r="AA52" s="228">
        <v>16</v>
      </c>
      <c r="AB52" s="229"/>
      <c r="AC52" s="62">
        <f t="shared" si="5"/>
        <v>0</v>
      </c>
      <c r="AD52" s="63"/>
      <c r="AE52" s="64"/>
      <c r="AF52" s="53"/>
      <c r="AG52" s="54"/>
      <c r="AH52" s="54"/>
      <c r="AI52" s="54"/>
    </row>
    <row r="53" spans="1:35" s="1" customFormat="1" ht="24.75" customHeight="1">
      <c r="A53" s="71"/>
      <c r="B53" s="72"/>
      <c r="C53" s="72"/>
      <c r="D53" s="72"/>
      <c r="E53" s="72"/>
      <c r="F53" s="73"/>
      <c r="G53" s="31"/>
      <c r="H53" s="18"/>
      <c r="I53" s="18"/>
      <c r="J53" s="35"/>
      <c r="K53" s="36"/>
      <c r="L53" s="37"/>
      <c r="M53" s="35"/>
      <c r="N53" s="36"/>
      <c r="O53" s="37"/>
      <c r="P53" s="35"/>
      <c r="Q53" s="36"/>
      <c r="R53" s="37"/>
      <c r="S53" s="71" t="s">
        <v>81</v>
      </c>
      <c r="T53" s="72"/>
      <c r="U53" s="72"/>
      <c r="V53" s="72"/>
      <c r="W53" s="72"/>
      <c r="X53" s="74">
        <f>SUM(G44:G45)</f>
        <v>0</v>
      </c>
      <c r="Y53" s="75"/>
      <c r="Z53" s="39" t="s">
        <v>57</v>
      </c>
      <c r="AA53" s="228">
        <v>16</v>
      </c>
      <c r="AB53" s="229"/>
      <c r="AC53" s="62">
        <f t="shared" si="5"/>
        <v>0</v>
      </c>
      <c r="AD53" s="63"/>
      <c r="AE53" s="64"/>
      <c r="AF53" s="82"/>
      <c r="AG53" s="83"/>
      <c r="AH53" s="83"/>
      <c r="AI53" s="83"/>
    </row>
    <row r="54" spans="1:35" s="1" customFormat="1" ht="24.75" customHeight="1">
      <c r="A54" s="71"/>
      <c r="B54" s="72"/>
      <c r="C54" s="72"/>
      <c r="D54" s="72"/>
      <c r="E54" s="72"/>
      <c r="F54" s="73"/>
      <c r="G54" s="31"/>
      <c r="H54" s="18"/>
      <c r="I54" s="18"/>
      <c r="J54" s="35"/>
      <c r="K54" s="36"/>
      <c r="L54" s="37"/>
      <c r="M54" s="35"/>
      <c r="N54" s="36"/>
      <c r="O54" s="37"/>
      <c r="P54" s="35"/>
      <c r="Q54" s="36"/>
      <c r="R54" s="37"/>
      <c r="S54" s="71" t="s">
        <v>82</v>
      </c>
      <c r="T54" s="72"/>
      <c r="U54" s="72"/>
      <c r="V54" s="72"/>
      <c r="W54" s="72"/>
      <c r="X54" s="245">
        <f>G57</f>
        <v>0</v>
      </c>
      <c r="Y54" s="245"/>
      <c r="Z54" s="40" t="s">
        <v>57</v>
      </c>
      <c r="AA54" s="228">
        <v>16</v>
      </c>
      <c r="AB54" s="229"/>
      <c r="AC54" s="62">
        <f t="shared" si="5"/>
        <v>0</v>
      </c>
      <c r="AD54" s="63"/>
      <c r="AE54" s="64"/>
      <c r="AF54" s="82"/>
      <c r="AG54" s="83"/>
      <c r="AH54" s="83"/>
      <c r="AI54" s="83"/>
    </row>
    <row r="55" spans="1:35" s="1" customFormat="1" ht="24.75" customHeight="1">
      <c r="A55" s="71"/>
      <c r="B55" s="72"/>
      <c r="C55" s="72"/>
      <c r="D55" s="72"/>
      <c r="E55" s="72"/>
      <c r="F55" s="73"/>
      <c r="G55" s="31"/>
      <c r="H55" s="18"/>
      <c r="I55" s="18"/>
      <c r="J55" s="35"/>
      <c r="K55" s="36"/>
      <c r="L55" s="37"/>
      <c r="M55" s="35"/>
      <c r="N55" s="36"/>
      <c r="O55" s="37"/>
      <c r="P55" s="35"/>
      <c r="Q55" s="36"/>
      <c r="R55" s="37"/>
      <c r="S55" s="210" t="s">
        <v>86</v>
      </c>
      <c r="T55" s="210"/>
      <c r="U55" s="210"/>
      <c r="V55" s="210"/>
      <c r="W55" s="210"/>
      <c r="X55" s="245">
        <f>SUM(H61)</f>
        <v>0</v>
      </c>
      <c r="Y55" s="245"/>
      <c r="Z55" s="40" t="s">
        <v>57</v>
      </c>
      <c r="AA55" s="246">
        <v>16</v>
      </c>
      <c r="AB55" s="246"/>
      <c r="AC55" s="62">
        <f t="shared" si="5"/>
        <v>0</v>
      </c>
      <c r="AD55" s="63"/>
      <c r="AE55" s="64"/>
      <c r="AF55" s="49"/>
      <c r="AG55" s="50"/>
      <c r="AH55" s="50"/>
      <c r="AI55" s="50"/>
    </row>
    <row r="56" spans="1:35" s="1" customFormat="1" ht="24.75" customHeight="1">
      <c r="A56" s="215" t="s">
        <v>53</v>
      </c>
      <c r="B56" s="215"/>
      <c r="C56" s="215"/>
      <c r="D56" s="215"/>
      <c r="E56" s="215"/>
      <c r="F56" s="215"/>
      <c r="G56" s="31"/>
      <c r="H56" s="18"/>
      <c r="I56" s="18"/>
      <c r="J56" s="71" t="s">
        <v>49</v>
      </c>
      <c r="K56" s="72"/>
      <c r="L56" s="73"/>
      <c r="M56" s="71" t="s">
        <v>49</v>
      </c>
      <c r="N56" s="72"/>
      <c r="O56" s="73"/>
      <c r="P56" s="71" t="s">
        <v>49</v>
      </c>
      <c r="Q56" s="72"/>
      <c r="R56" s="73"/>
      <c r="S56" s="71"/>
      <c r="T56" s="72"/>
      <c r="U56" s="72"/>
      <c r="V56" s="72"/>
      <c r="W56" s="72"/>
      <c r="X56" s="72" t="s">
        <v>64</v>
      </c>
      <c r="Y56" s="72"/>
      <c r="Z56" s="72"/>
      <c r="AA56" s="72"/>
      <c r="AB56" s="73"/>
      <c r="AC56" s="92">
        <f>SUM(AC43:AE55)</f>
        <v>0</v>
      </c>
      <c r="AD56" s="93"/>
      <c r="AE56" s="94"/>
      <c r="AF56" s="90"/>
      <c r="AG56" s="91"/>
      <c r="AH56" s="91"/>
      <c r="AI56" s="91"/>
    </row>
    <row r="57" spans="1:35" ht="24.75" customHeight="1">
      <c r="A57" s="215" t="s">
        <v>73</v>
      </c>
      <c r="B57" s="215"/>
      <c r="C57" s="215"/>
      <c r="D57" s="215"/>
      <c r="E57" s="215"/>
      <c r="F57" s="215"/>
      <c r="G57" s="34"/>
      <c r="H57" s="18"/>
      <c r="I57" s="18"/>
      <c r="J57" s="74"/>
      <c r="K57" s="149"/>
      <c r="L57" s="75"/>
      <c r="M57" s="74"/>
      <c r="N57" s="149"/>
      <c r="O57" s="75"/>
      <c r="P57" s="74">
        <v>0</v>
      </c>
      <c r="Q57" s="149"/>
      <c r="R57" s="75"/>
      <c r="S57" s="106" t="s">
        <v>58</v>
      </c>
      <c r="T57" s="107"/>
      <c r="U57" s="103">
        <f>SUM((AC56+Z59)*6.2%)</f>
        <v>0.62</v>
      </c>
      <c r="V57" s="104"/>
      <c r="W57" s="105"/>
      <c r="X57" s="106" t="s">
        <v>66</v>
      </c>
      <c r="Y57" s="107"/>
      <c r="Z57" s="103"/>
      <c r="AA57" s="104"/>
      <c r="AB57" s="105"/>
      <c r="AC57" s="143"/>
      <c r="AD57" s="144"/>
      <c r="AE57" s="145"/>
      <c r="AF57" s="99" t="s">
        <v>85</v>
      </c>
      <c r="AG57" s="99"/>
      <c r="AH57" s="99"/>
      <c r="AI57" s="99"/>
    </row>
    <row r="58" spans="1:35" ht="24.75" customHeight="1">
      <c r="A58" s="215" t="s">
        <v>31</v>
      </c>
      <c r="B58" s="215"/>
      <c r="C58" s="215"/>
      <c r="D58" s="215"/>
      <c r="E58" s="215"/>
      <c r="F58" s="215"/>
      <c r="G58" s="31"/>
      <c r="H58" s="18"/>
      <c r="I58" s="18"/>
      <c r="J58" s="71" t="s">
        <v>50</v>
      </c>
      <c r="K58" s="72"/>
      <c r="L58" s="73"/>
      <c r="M58" s="71" t="s">
        <v>50</v>
      </c>
      <c r="N58" s="72"/>
      <c r="O58" s="73"/>
      <c r="P58" s="71" t="s">
        <v>50</v>
      </c>
      <c r="Q58" s="72"/>
      <c r="R58" s="73"/>
      <c r="S58" s="106" t="s">
        <v>59</v>
      </c>
      <c r="T58" s="107"/>
      <c r="U58" s="103">
        <f>SUM((AC56+Z59)*1.45%)</f>
        <v>0.145</v>
      </c>
      <c r="V58" s="104"/>
      <c r="W58" s="105"/>
      <c r="X58" s="106" t="s">
        <v>61</v>
      </c>
      <c r="Y58" s="107"/>
      <c r="Z58" s="103">
        <f>SUM(AC56*7.9%)</f>
        <v>0</v>
      </c>
      <c r="AA58" s="104"/>
      <c r="AB58" s="105"/>
      <c r="AC58" s="146"/>
      <c r="AD58" s="147"/>
      <c r="AE58" s="148"/>
      <c r="AF58" s="98" t="s">
        <v>58</v>
      </c>
      <c r="AG58" s="98"/>
      <c r="AH58" s="162">
        <f>SUM(U57)</f>
        <v>0.62</v>
      </c>
      <c r="AI58" s="102"/>
    </row>
    <row r="59" spans="1:35" ht="24.75" customHeight="1">
      <c r="A59" s="221" t="s">
        <v>54</v>
      </c>
      <c r="B59" s="222"/>
      <c r="C59" s="222"/>
      <c r="D59" s="222"/>
      <c r="E59" s="223"/>
      <c r="F59" s="19"/>
      <c r="G59" s="32"/>
      <c r="H59" s="18"/>
      <c r="I59" s="18"/>
      <c r="J59" s="74">
        <f>SUM((G43+G57)*0.05778)</f>
        <v>0</v>
      </c>
      <c r="K59" s="149"/>
      <c r="L59" s="75"/>
      <c r="M59" s="74">
        <f>SUM((G43+G57)*0.04611)</f>
        <v>0</v>
      </c>
      <c r="N59" s="149"/>
      <c r="O59" s="75"/>
      <c r="P59" s="74">
        <f>SUM(I62)</f>
        <v>0</v>
      </c>
      <c r="Q59" s="149"/>
      <c r="R59" s="75"/>
      <c r="S59" s="106" t="s">
        <v>60</v>
      </c>
      <c r="T59" s="107"/>
      <c r="U59" s="103"/>
      <c r="V59" s="104"/>
      <c r="W59" s="105"/>
      <c r="X59" s="106" t="s">
        <v>88</v>
      </c>
      <c r="Y59" s="107"/>
      <c r="Z59" s="103">
        <v>10</v>
      </c>
      <c r="AA59" s="104"/>
      <c r="AB59" s="105"/>
      <c r="AC59" s="87"/>
      <c r="AD59" s="88"/>
      <c r="AE59" s="89"/>
      <c r="AF59" s="98" t="s">
        <v>59</v>
      </c>
      <c r="AG59" s="98"/>
      <c r="AH59" s="162">
        <f>SUM(U58)</f>
        <v>0.145</v>
      </c>
      <c r="AI59" s="102"/>
    </row>
    <row r="60" spans="1:35" ht="24.75" customHeight="1">
      <c r="A60" s="115" t="s">
        <v>48</v>
      </c>
      <c r="B60" s="219"/>
      <c r="C60" s="219"/>
      <c r="D60" s="219"/>
      <c r="E60" s="219"/>
      <c r="F60" s="220"/>
      <c r="G60" s="31">
        <f>SUM(G43:G54,G57:G58)</f>
        <v>0</v>
      </c>
      <c r="H60" s="20"/>
      <c r="I60" s="18"/>
      <c r="J60" s="71" t="s">
        <v>52</v>
      </c>
      <c r="K60" s="72"/>
      <c r="L60" s="73"/>
      <c r="M60" s="71" t="s">
        <v>52</v>
      </c>
      <c r="N60" s="72"/>
      <c r="O60" s="73"/>
      <c r="P60" s="71" t="s">
        <v>52</v>
      </c>
      <c r="Q60" s="72"/>
      <c r="R60" s="73"/>
      <c r="S60" s="71"/>
      <c r="T60" s="72"/>
      <c r="U60" s="72"/>
      <c r="V60" s="72"/>
      <c r="W60" s="72"/>
      <c r="X60" s="72" t="s">
        <v>63</v>
      </c>
      <c r="Y60" s="72"/>
      <c r="Z60" s="72"/>
      <c r="AA60" s="72"/>
      <c r="AB60" s="73"/>
      <c r="AC60" s="62">
        <f>SUM(U57,U58,U59,Z57,Z58)</f>
        <v>0.765</v>
      </c>
      <c r="AD60" s="63"/>
      <c r="AE60" s="64"/>
      <c r="AF60" s="98" t="s">
        <v>61</v>
      </c>
      <c r="AG60" s="98"/>
      <c r="AH60" s="101">
        <f>SUM(AC56*8.37%)</f>
        <v>0</v>
      </c>
      <c r="AI60" s="102"/>
    </row>
    <row r="61" spans="1:35" ht="24.75" customHeight="1">
      <c r="A61" s="115" t="s">
        <v>65</v>
      </c>
      <c r="B61" s="116"/>
      <c r="C61" s="116"/>
      <c r="D61" s="116"/>
      <c r="E61" s="116"/>
      <c r="F61" s="116"/>
      <c r="G61" s="117"/>
      <c r="H61" s="52">
        <f>SUM(H43*1.5)</f>
        <v>0</v>
      </c>
      <c r="I61" s="20"/>
      <c r="J61" s="137">
        <f>SUM(J57-G44+J59)</f>
        <v>0</v>
      </c>
      <c r="K61" s="138"/>
      <c r="L61" s="139"/>
      <c r="M61" s="137">
        <f>SUM(M57-G45+M59)</f>
        <v>0</v>
      </c>
      <c r="N61" s="138"/>
      <c r="O61" s="139"/>
      <c r="P61" s="137">
        <f>SUM(P57,P59,-I62)</f>
        <v>0</v>
      </c>
      <c r="Q61" s="138"/>
      <c r="R61" s="139"/>
      <c r="S61" s="71"/>
      <c r="T61" s="72"/>
      <c r="U61" s="72"/>
      <c r="V61" s="72"/>
      <c r="W61" s="72"/>
      <c r="X61" s="72" t="s">
        <v>62</v>
      </c>
      <c r="Y61" s="72"/>
      <c r="Z61" s="72"/>
      <c r="AA61" s="72"/>
      <c r="AB61" s="73"/>
      <c r="AC61" s="92">
        <f>SUM(AC56+Z59-AC60)</f>
        <v>9.235</v>
      </c>
      <c r="AD61" s="93"/>
      <c r="AE61" s="94"/>
      <c r="AF61" s="100" t="s">
        <v>84</v>
      </c>
      <c r="AG61" s="100"/>
      <c r="AH61" s="101">
        <f>SUM(AC56*0.25%)</f>
        <v>0</v>
      </c>
      <c r="AI61" s="102"/>
    </row>
    <row r="62" spans="1:35" ht="24.75" customHeight="1">
      <c r="A62" s="115" t="s">
        <v>35</v>
      </c>
      <c r="B62" s="116"/>
      <c r="C62" s="116"/>
      <c r="D62" s="116"/>
      <c r="E62" s="116"/>
      <c r="F62" s="116"/>
      <c r="G62" s="116"/>
      <c r="H62" s="117"/>
      <c r="I62" s="31">
        <f>SUM(I43*1.5)</f>
        <v>0</v>
      </c>
      <c r="J62" s="140" t="s">
        <v>83</v>
      </c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2"/>
    </row>
    <row r="63" spans="1:35" ht="19.5" customHeight="1">
      <c r="A63" s="178" t="s">
        <v>69</v>
      </c>
      <c r="B63" s="179"/>
      <c r="C63" s="179"/>
      <c r="D63" s="179"/>
      <c r="E63" s="179"/>
      <c r="F63" s="179"/>
      <c r="G63" s="179"/>
      <c r="H63" s="179"/>
      <c r="I63" s="180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95" t="s">
        <v>46</v>
      </c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7"/>
    </row>
    <row r="64" spans="1:35" ht="19.5" customHeight="1">
      <c r="A64" s="181"/>
      <c r="B64" s="182"/>
      <c r="C64" s="182"/>
      <c r="D64" s="182"/>
      <c r="E64" s="182"/>
      <c r="F64" s="182"/>
      <c r="G64" s="182"/>
      <c r="H64" s="182"/>
      <c r="I64" s="183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95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7"/>
    </row>
    <row r="65" spans="1:35" ht="19.5" customHeight="1">
      <c r="A65" s="178" t="s">
        <v>68</v>
      </c>
      <c r="B65" s="179"/>
      <c r="C65" s="179"/>
      <c r="D65" s="179"/>
      <c r="E65" s="179"/>
      <c r="F65" s="179"/>
      <c r="G65" s="179"/>
      <c r="H65" s="179"/>
      <c r="I65" s="18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95" t="s">
        <v>46</v>
      </c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7"/>
    </row>
    <row r="66" spans="1:35" ht="19.5" customHeight="1">
      <c r="A66" s="181"/>
      <c r="B66" s="182"/>
      <c r="C66" s="182"/>
      <c r="D66" s="182"/>
      <c r="E66" s="182"/>
      <c r="F66" s="182"/>
      <c r="G66" s="182"/>
      <c r="H66" s="182"/>
      <c r="I66" s="183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95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7"/>
    </row>
    <row r="67" spans="1:31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</sheetData>
  <sheetProtection/>
  <mergeCells count="242">
    <mergeCell ref="A55:F55"/>
    <mergeCell ref="S55:W55"/>
    <mergeCell ref="X55:Y55"/>
    <mergeCell ref="AA55:AB55"/>
    <mergeCell ref="AC55:AE55"/>
    <mergeCell ref="X31:AI31"/>
    <mergeCell ref="X32:AI32"/>
    <mergeCell ref="X33:AI33"/>
    <mergeCell ref="AC46:AE46"/>
    <mergeCell ref="X54:Y54"/>
    <mergeCell ref="AA54:AB54"/>
    <mergeCell ref="AA53:AB53"/>
    <mergeCell ref="X49:Y49"/>
    <mergeCell ref="AA43:AB43"/>
    <mergeCell ref="AA44:AB44"/>
    <mergeCell ref="S45:W45"/>
    <mergeCell ref="S49:W49"/>
    <mergeCell ref="S43:W43"/>
    <mergeCell ref="X43:Y43"/>
    <mergeCell ref="S54:W54"/>
    <mergeCell ref="J45:L45"/>
    <mergeCell ref="P43:R44"/>
    <mergeCell ref="AA46:AB46"/>
    <mergeCell ref="X47:Y47"/>
    <mergeCell ref="AA47:AB47"/>
    <mergeCell ref="M45:O45"/>
    <mergeCell ref="J43:L44"/>
    <mergeCell ref="M43:O44"/>
    <mergeCell ref="P45:R45"/>
    <mergeCell ref="S44:W44"/>
    <mergeCell ref="J56:L56"/>
    <mergeCell ref="X56:AB56"/>
    <mergeCell ref="Z58:AB58"/>
    <mergeCell ref="P56:R56"/>
    <mergeCell ref="U58:W58"/>
    <mergeCell ref="S56:W56"/>
    <mergeCell ref="P57:R57"/>
    <mergeCell ref="S57:T57"/>
    <mergeCell ref="S58:T58"/>
    <mergeCell ref="P58:R58"/>
    <mergeCell ref="AC45:AE45"/>
    <mergeCell ref="X45:Y45"/>
    <mergeCell ref="AC54:AE54"/>
    <mergeCell ref="AC53:AE53"/>
    <mergeCell ref="AC49:AE49"/>
    <mergeCell ref="AA49:AB49"/>
    <mergeCell ref="AA45:AB45"/>
    <mergeCell ref="AC48:AE48"/>
    <mergeCell ref="AA52:AB52"/>
    <mergeCell ref="AC50:AE50"/>
    <mergeCell ref="A54:F54"/>
    <mergeCell ref="A53:F53"/>
    <mergeCell ref="S46:W46"/>
    <mergeCell ref="X48:Y48"/>
    <mergeCell ref="AA48:AB48"/>
    <mergeCell ref="AC47:AE47"/>
    <mergeCell ref="A52:F52"/>
    <mergeCell ref="X52:Y52"/>
    <mergeCell ref="AA50:AB50"/>
    <mergeCell ref="AA51:AB51"/>
    <mergeCell ref="A36:F36"/>
    <mergeCell ref="A32:F32"/>
    <mergeCell ref="A37:F37"/>
    <mergeCell ref="A49:F49"/>
    <mergeCell ref="A38:F38"/>
    <mergeCell ref="A43:F43"/>
    <mergeCell ref="A42:F42"/>
    <mergeCell ref="A35:F35"/>
    <mergeCell ref="A48:F48"/>
    <mergeCell ref="A40:F40"/>
    <mergeCell ref="M58:O58"/>
    <mergeCell ref="S52:W52"/>
    <mergeCell ref="A13:F13"/>
    <mergeCell ref="A24:F24"/>
    <mergeCell ref="A23:F23"/>
    <mergeCell ref="A14:F14"/>
    <mergeCell ref="A20:F20"/>
    <mergeCell ref="A22:F22"/>
    <mergeCell ref="A16:F16"/>
    <mergeCell ref="A18:F18"/>
    <mergeCell ref="J59:L59"/>
    <mergeCell ref="P59:R59"/>
    <mergeCell ref="X58:Y58"/>
    <mergeCell ref="A45:F45"/>
    <mergeCell ref="A56:F56"/>
    <mergeCell ref="A47:F47"/>
    <mergeCell ref="A46:F46"/>
    <mergeCell ref="X59:Y59"/>
    <mergeCell ref="S59:T59"/>
    <mergeCell ref="U57:W57"/>
    <mergeCell ref="A63:I64"/>
    <mergeCell ref="A62:H62"/>
    <mergeCell ref="A60:F60"/>
    <mergeCell ref="A61:G61"/>
    <mergeCell ref="A59:E59"/>
    <mergeCell ref="A57:F57"/>
    <mergeCell ref="A58:F58"/>
    <mergeCell ref="A12:F12"/>
    <mergeCell ref="A34:F34"/>
    <mergeCell ref="A44:F44"/>
    <mergeCell ref="A33:F33"/>
    <mergeCell ref="A25:F25"/>
    <mergeCell ref="A26:F26"/>
    <mergeCell ref="A31:F31"/>
    <mergeCell ref="A27:F27"/>
    <mergeCell ref="A21:F21"/>
    <mergeCell ref="A15:F15"/>
    <mergeCell ref="A11:F11"/>
    <mergeCell ref="A9:F9"/>
    <mergeCell ref="A8:F8"/>
    <mergeCell ref="G8:I8"/>
    <mergeCell ref="A10:F10"/>
    <mergeCell ref="R3:R5"/>
    <mergeCell ref="M3:P5"/>
    <mergeCell ref="L3:L5"/>
    <mergeCell ref="L7:R7"/>
    <mergeCell ref="A65:I66"/>
    <mergeCell ref="V2:AA3"/>
    <mergeCell ref="A3:E5"/>
    <mergeCell ref="F3:K5"/>
    <mergeCell ref="A6:R6"/>
    <mergeCell ref="I2:K2"/>
    <mergeCell ref="F2:H2"/>
    <mergeCell ref="S6:U6"/>
    <mergeCell ref="C7:I7"/>
    <mergeCell ref="X10:AI10"/>
    <mergeCell ref="V6:X6"/>
    <mergeCell ref="AC60:AE60"/>
    <mergeCell ref="J60:L60"/>
    <mergeCell ref="S60:W60"/>
    <mergeCell ref="AH60:AI60"/>
    <mergeCell ref="X16:AI16"/>
    <mergeCell ref="AF53:AI53"/>
    <mergeCell ref="Y6:AA6"/>
    <mergeCell ref="S7:AA7"/>
    <mergeCell ref="X22:AI22"/>
    <mergeCell ref="M2:P2"/>
    <mergeCell ref="V4:AA5"/>
    <mergeCell ref="AH58:AI58"/>
    <mergeCell ref="AH59:AI59"/>
    <mergeCell ref="X14:AI14"/>
    <mergeCell ref="X15:AI15"/>
    <mergeCell ref="S53:W53"/>
    <mergeCell ref="Q3:Q5"/>
    <mergeCell ref="S2:U3"/>
    <mergeCell ref="U59:W59"/>
    <mergeCell ref="X11:AI11"/>
    <mergeCell ref="X12:AI12"/>
    <mergeCell ref="X13:AI13"/>
    <mergeCell ref="M59:O59"/>
    <mergeCell ref="X20:AI20"/>
    <mergeCell ref="X21:AI21"/>
    <mergeCell ref="M57:O57"/>
    <mergeCell ref="M56:O56"/>
    <mergeCell ref="S48:W48"/>
    <mergeCell ref="S47:W47"/>
    <mergeCell ref="J62:AI62"/>
    <mergeCell ref="X60:AB60"/>
    <mergeCell ref="S61:W61"/>
    <mergeCell ref="M60:O60"/>
    <mergeCell ref="J61:L61"/>
    <mergeCell ref="Z59:AB59"/>
    <mergeCell ref="X61:AB61"/>
    <mergeCell ref="AC57:AE59"/>
    <mergeCell ref="J58:L58"/>
    <mergeCell ref="J57:L57"/>
    <mergeCell ref="AB2:AB7"/>
    <mergeCell ref="S4:U5"/>
    <mergeCell ref="AC7:AI7"/>
    <mergeCell ref="X8:AI8"/>
    <mergeCell ref="J65:W66"/>
    <mergeCell ref="J63:W64"/>
    <mergeCell ref="AC61:AE61"/>
    <mergeCell ref="P60:R60"/>
    <mergeCell ref="M61:O61"/>
    <mergeCell ref="P61:R61"/>
    <mergeCell ref="AF61:AG61"/>
    <mergeCell ref="AH61:AI61"/>
    <mergeCell ref="Z57:AB57"/>
    <mergeCell ref="X57:Y57"/>
    <mergeCell ref="A1:AI1"/>
    <mergeCell ref="X9:AI9"/>
    <mergeCell ref="AC2:AI2"/>
    <mergeCell ref="AC3:AI4"/>
    <mergeCell ref="AC5:AI6"/>
    <mergeCell ref="A2:E2"/>
    <mergeCell ref="AF45:AI45"/>
    <mergeCell ref="AF46:AI46"/>
    <mergeCell ref="AF47:AI47"/>
    <mergeCell ref="AF48:AI48"/>
    <mergeCell ref="X63:AI64"/>
    <mergeCell ref="X65:AI66"/>
    <mergeCell ref="AF58:AG58"/>
    <mergeCell ref="AF59:AG59"/>
    <mergeCell ref="AF60:AG60"/>
    <mergeCell ref="AF57:AI57"/>
    <mergeCell ref="AF44:AI44"/>
    <mergeCell ref="AF43:AI43"/>
    <mergeCell ref="AC43:AE43"/>
    <mergeCell ref="X46:Y46"/>
    <mergeCell ref="AF54:AI54"/>
    <mergeCell ref="AF56:AI56"/>
    <mergeCell ref="X53:Y53"/>
    <mergeCell ref="AC44:AE44"/>
    <mergeCell ref="X44:Y44"/>
    <mergeCell ref="AC56:AE56"/>
    <mergeCell ref="X36:AI36"/>
    <mergeCell ref="X37:AI37"/>
    <mergeCell ref="X38:AI38"/>
    <mergeCell ref="J42:AI42"/>
    <mergeCell ref="AF49:AI49"/>
    <mergeCell ref="X23:AI23"/>
    <mergeCell ref="X24:AI24"/>
    <mergeCell ref="X25:AI25"/>
    <mergeCell ref="X26:AI26"/>
    <mergeCell ref="X27:AI27"/>
    <mergeCell ref="X17:AI17"/>
    <mergeCell ref="X18:AI18"/>
    <mergeCell ref="A19:F19"/>
    <mergeCell ref="X19:AI19"/>
    <mergeCell ref="A28:F28"/>
    <mergeCell ref="A17:F17"/>
    <mergeCell ref="X50:Y50"/>
    <mergeCell ref="X51:Y51"/>
    <mergeCell ref="A30:F30"/>
    <mergeCell ref="A29:F29"/>
    <mergeCell ref="X28:AI28"/>
    <mergeCell ref="X29:AI29"/>
    <mergeCell ref="X30:AI30"/>
    <mergeCell ref="A39:F39"/>
    <mergeCell ref="X34:AI34"/>
    <mergeCell ref="X35:AI35"/>
    <mergeCell ref="AC51:AE51"/>
    <mergeCell ref="AC52:AE52"/>
    <mergeCell ref="A41:F41"/>
    <mergeCell ref="X39:AI39"/>
    <mergeCell ref="X40:AI40"/>
    <mergeCell ref="X41:AI41"/>
    <mergeCell ref="A50:F50"/>
    <mergeCell ref="A51:F51"/>
    <mergeCell ref="S50:W50"/>
    <mergeCell ref="S51:W51"/>
  </mergeCells>
  <printOptions/>
  <pageMargins left="0.35" right="0.15" top="0.15" bottom="0" header="0.5" footer="0.5"/>
  <pageSetup fitToHeight="1" fitToWidth="1" horizontalDpi="600" verticalDpi="600" orientation="landscape" scale="39" r:id="rId3"/>
  <colBreaks count="1" manualBreakCount="1">
    <brk id="35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4"/>
  <sheetViews>
    <sheetView view="pageBreakPreview" zoomScale="55" zoomScaleSheetLayoutView="55" zoomScalePageLayoutView="0" workbookViewId="0" topLeftCell="A1">
      <selection activeCell="N14" sqref="N14"/>
    </sheetView>
  </sheetViews>
  <sheetFormatPr defaultColWidth="9.140625" defaultRowHeight="12.75"/>
  <cols>
    <col min="13" max="13" width="15.00390625" style="0" bestFit="1" customWidth="1"/>
    <col min="14" max="14" width="15.421875" style="0" bestFit="1" customWidth="1"/>
    <col min="27" max="27" width="7.421875" style="0" customWidth="1"/>
    <col min="28" max="31" width="9.140625" style="0" hidden="1" customWidth="1"/>
  </cols>
  <sheetData>
    <row r="1" spans="1:31" ht="20.25">
      <c r="A1" s="264" t="s">
        <v>44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</row>
    <row r="2" spans="1:31" ht="14.25">
      <c r="A2" s="118" t="s">
        <v>15</v>
      </c>
      <c r="B2" s="119"/>
      <c r="C2" s="119"/>
      <c r="D2" s="119"/>
      <c r="E2" s="120"/>
      <c r="F2" s="201" t="s">
        <v>20</v>
      </c>
      <c r="G2" s="202"/>
      <c r="H2" s="202"/>
      <c r="I2" s="119" t="s">
        <v>23</v>
      </c>
      <c r="J2" s="119"/>
      <c r="K2" s="119"/>
      <c r="L2" s="7"/>
      <c r="M2" s="119" t="s">
        <v>24</v>
      </c>
      <c r="N2" s="119"/>
      <c r="O2" s="119"/>
      <c r="P2" s="120"/>
      <c r="Q2" s="10"/>
      <c r="R2" s="9" t="s">
        <v>21</v>
      </c>
      <c r="S2" s="169"/>
      <c r="T2" s="170"/>
      <c r="U2" s="170"/>
      <c r="V2" s="184"/>
      <c r="W2" s="185"/>
      <c r="X2" s="185"/>
      <c r="Y2" s="185"/>
      <c r="Z2" s="185"/>
      <c r="AA2" s="186"/>
      <c r="AB2" s="266" t="s">
        <v>39</v>
      </c>
      <c r="AC2" s="112" t="s">
        <v>17</v>
      </c>
      <c r="AD2" s="113"/>
      <c r="AE2" s="114"/>
    </row>
    <row r="3" spans="1:31" ht="12.75">
      <c r="A3" s="190" t="s">
        <v>79</v>
      </c>
      <c r="B3" s="191"/>
      <c r="C3" s="191"/>
      <c r="D3" s="191"/>
      <c r="E3" s="192"/>
      <c r="F3" s="184" t="s">
        <v>76</v>
      </c>
      <c r="G3" s="185"/>
      <c r="H3" s="185"/>
      <c r="I3" s="185"/>
      <c r="J3" s="185"/>
      <c r="K3" s="185"/>
      <c r="L3" s="166" t="s">
        <v>22</v>
      </c>
      <c r="M3" s="185" t="s">
        <v>75</v>
      </c>
      <c r="N3" s="185"/>
      <c r="O3" s="185"/>
      <c r="P3" s="212"/>
      <c r="Q3" s="166" t="s">
        <v>22</v>
      </c>
      <c r="R3" s="186" t="s">
        <v>77</v>
      </c>
      <c r="S3" s="170"/>
      <c r="T3" s="170"/>
      <c r="U3" s="170"/>
      <c r="V3" s="187"/>
      <c r="W3" s="188"/>
      <c r="X3" s="188"/>
      <c r="Y3" s="188"/>
      <c r="Z3" s="188"/>
      <c r="AA3" s="189"/>
      <c r="AB3" s="267"/>
      <c r="AC3" s="184"/>
      <c r="AD3" s="185"/>
      <c r="AE3" s="186"/>
    </row>
    <row r="4" spans="1:31" ht="12.75">
      <c r="A4" s="193"/>
      <c r="B4" s="194"/>
      <c r="C4" s="194"/>
      <c r="D4" s="194"/>
      <c r="E4" s="195"/>
      <c r="F4" s="199"/>
      <c r="G4" s="200"/>
      <c r="H4" s="200"/>
      <c r="I4" s="200"/>
      <c r="J4" s="200"/>
      <c r="K4" s="200"/>
      <c r="L4" s="119"/>
      <c r="M4" s="200"/>
      <c r="N4" s="200"/>
      <c r="O4" s="200"/>
      <c r="P4" s="213"/>
      <c r="Q4" s="167"/>
      <c r="R4" s="211"/>
      <c r="S4" s="124"/>
      <c r="T4" s="125"/>
      <c r="U4" s="126"/>
      <c r="V4" s="156"/>
      <c r="W4" s="157"/>
      <c r="X4" s="157"/>
      <c r="Y4" s="157"/>
      <c r="Z4" s="157"/>
      <c r="AA4" s="158"/>
      <c r="AB4" s="267"/>
      <c r="AC4" s="187"/>
      <c r="AD4" s="188"/>
      <c r="AE4" s="189"/>
    </row>
    <row r="5" spans="1:31" ht="12.75">
      <c r="A5" s="196"/>
      <c r="B5" s="197"/>
      <c r="C5" s="197"/>
      <c r="D5" s="197"/>
      <c r="E5" s="198"/>
      <c r="F5" s="187"/>
      <c r="G5" s="188"/>
      <c r="H5" s="188"/>
      <c r="I5" s="188"/>
      <c r="J5" s="188"/>
      <c r="K5" s="188"/>
      <c r="L5" s="119"/>
      <c r="M5" s="188"/>
      <c r="N5" s="188"/>
      <c r="O5" s="188"/>
      <c r="P5" s="214"/>
      <c r="Q5" s="168"/>
      <c r="R5" s="189"/>
      <c r="S5" s="127"/>
      <c r="T5" s="128"/>
      <c r="U5" s="129"/>
      <c r="V5" s="159"/>
      <c r="W5" s="160"/>
      <c r="X5" s="160"/>
      <c r="Y5" s="160"/>
      <c r="Z5" s="160"/>
      <c r="AA5" s="161"/>
      <c r="AB5" s="267"/>
      <c r="AC5" s="261" t="s">
        <v>18</v>
      </c>
      <c r="AD5" s="262"/>
      <c r="AE5" s="263"/>
    </row>
    <row r="6" spans="1:31" ht="12.75">
      <c r="A6" s="169" t="s">
        <v>14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203" t="s">
        <v>16</v>
      </c>
      <c r="T6" s="173"/>
      <c r="U6" s="173"/>
      <c r="V6" s="171" t="s">
        <v>43</v>
      </c>
      <c r="W6" s="171"/>
      <c r="X6" s="172"/>
      <c r="Y6" s="173" t="s">
        <v>40</v>
      </c>
      <c r="Z6" s="173"/>
      <c r="AA6" s="174"/>
      <c r="AB6" s="267"/>
      <c r="AC6" s="127"/>
      <c r="AD6" s="128"/>
      <c r="AE6" s="129"/>
    </row>
    <row r="7" spans="1:31" ht="15.75">
      <c r="A7" s="118" t="s">
        <v>12</v>
      </c>
      <c r="B7" s="269"/>
      <c r="C7" s="270">
        <v>39989</v>
      </c>
      <c r="D7" s="270"/>
      <c r="E7" s="270"/>
      <c r="F7" s="270"/>
      <c r="G7" s="270"/>
      <c r="H7" s="270"/>
      <c r="I7" s="271"/>
      <c r="J7" s="5" t="s">
        <v>13</v>
      </c>
      <c r="K7" s="272">
        <v>40016</v>
      </c>
      <c r="L7" s="273"/>
      <c r="M7" s="273"/>
      <c r="N7" s="273"/>
      <c r="O7" s="273"/>
      <c r="P7" s="273"/>
      <c r="Q7" s="273"/>
      <c r="R7" s="274"/>
      <c r="S7" s="275" t="s">
        <v>19</v>
      </c>
      <c r="T7" s="276"/>
      <c r="U7" s="276"/>
      <c r="V7" s="276"/>
      <c r="W7" s="276"/>
      <c r="X7" s="276"/>
      <c r="Y7" s="276"/>
      <c r="Z7" s="276"/>
      <c r="AA7" s="277"/>
      <c r="AB7" s="268"/>
      <c r="AC7" s="130"/>
      <c r="AD7" s="116"/>
      <c r="AE7" s="117"/>
    </row>
    <row r="12" spans="1:31" ht="15">
      <c r="A12" s="255" t="s">
        <v>41</v>
      </c>
      <c r="B12" s="222"/>
      <c r="C12" s="222"/>
      <c r="D12" s="222"/>
      <c r="E12" s="222"/>
      <c r="F12" s="222"/>
      <c r="G12" s="223"/>
      <c r="H12" s="256"/>
      <c r="I12" s="254"/>
      <c r="J12" s="5" t="s">
        <v>1</v>
      </c>
      <c r="K12" s="5" t="s">
        <v>2</v>
      </c>
      <c r="L12" s="5" t="s">
        <v>3</v>
      </c>
      <c r="M12" s="5" t="s">
        <v>4</v>
      </c>
      <c r="N12" s="5" t="s">
        <v>5</v>
      </c>
      <c r="O12" s="5" t="s">
        <v>6</v>
      </c>
      <c r="P12" s="5" t="s">
        <v>7</v>
      </c>
      <c r="Q12" s="5" t="s">
        <v>1</v>
      </c>
      <c r="R12" s="5" t="s">
        <v>2</v>
      </c>
      <c r="S12" s="5" t="s">
        <v>3</v>
      </c>
      <c r="T12" s="5" t="s">
        <v>4</v>
      </c>
      <c r="U12" s="5" t="s">
        <v>5</v>
      </c>
      <c r="V12" s="5" t="s">
        <v>6</v>
      </c>
      <c r="W12" s="5" t="s">
        <v>7</v>
      </c>
      <c r="X12" s="118" t="s">
        <v>8</v>
      </c>
      <c r="Y12" s="119"/>
      <c r="Z12" s="119"/>
      <c r="AA12" s="119"/>
      <c r="AB12" s="119"/>
      <c r="AC12" s="119"/>
      <c r="AD12" s="119"/>
      <c r="AE12" s="259"/>
    </row>
    <row r="13" spans="1:31" ht="15.75">
      <c r="A13" s="248" t="s">
        <v>25</v>
      </c>
      <c r="B13" s="248"/>
      <c r="C13" s="248"/>
      <c r="D13" s="248"/>
      <c r="E13" s="248"/>
      <c r="F13" s="248"/>
      <c r="G13" s="14">
        <v>12</v>
      </c>
      <c r="H13" s="257"/>
      <c r="I13" s="170"/>
      <c r="J13" s="13"/>
      <c r="K13" s="13"/>
      <c r="L13" s="14"/>
      <c r="M13" s="38">
        <v>40008</v>
      </c>
      <c r="N13" s="38">
        <v>40016</v>
      </c>
      <c r="O13" s="14"/>
      <c r="P13" s="14"/>
      <c r="Q13" s="14"/>
      <c r="R13" s="14"/>
      <c r="S13" s="14"/>
      <c r="T13" s="14"/>
      <c r="U13" s="14"/>
      <c r="V13" s="14"/>
      <c r="W13" s="13"/>
      <c r="X13" s="252"/>
      <c r="Y13" s="252"/>
      <c r="Z13" s="252"/>
      <c r="AA13" s="252"/>
      <c r="AB13" s="252"/>
      <c r="AC13" s="252"/>
      <c r="AD13" s="252"/>
      <c r="AE13" s="252"/>
    </row>
    <row r="14" spans="1:31" ht="15.75">
      <c r="A14" s="248" t="s">
        <v>26</v>
      </c>
      <c r="B14" s="248"/>
      <c r="C14" s="248"/>
      <c r="D14" s="248"/>
      <c r="E14" s="248"/>
      <c r="F14" s="248"/>
      <c r="G14" s="14"/>
      <c r="H14" s="257"/>
      <c r="I14" s="170"/>
      <c r="J14" s="13"/>
      <c r="K14" s="13"/>
      <c r="L14" s="14"/>
      <c r="M14" s="14"/>
      <c r="N14" s="14"/>
      <c r="O14" s="14"/>
      <c r="P14" s="14"/>
      <c r="Q14" s="14"/>
      <c r="R14" s="14"/>
      <c r="S14" s="14"/>
      <c r="T14" s="15"/>
      <c r="U14" s="14"/>
      <c r="V14" s="14"/>
      <c r="W14" s="13"/>
      <c r="X14" s="252"/>
      <c r="Y14" s="252"/>
      <c r="Z14" s="252"/>
      <c r="AA14" s="252"/>
      <c r="AB14" s="252"/>
      <c r="AC14" s="252"/>
      <c r="AD14" s="252"/>
      <c r="AE14" s="252"/>
    </row>
    <row r="15" spans="1:31" ht="15.75">
      <c r="A15" s="248" t="s">
        <v>27</v>
      </c>
      <c r="B15" s="248"/>
      <c r="C15" s="248"/>
      <c r="D15" s="248"/>
      <c r="E15" s="248"/>
      <c r="F15" s="248"/>
      <c r="G15" s="14"/>
      <c r="H15" s="257"/>
      <c r="I15" s="170"/>
      <c r="J15" s="13"/>
      <c r="K15" s="1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3"/>
      <c r="X15" s="252"/>
      <c r="Y15" s="252"/>
      <c r="Z15" s="252"/>
      <c r="AA15" s="252"/>
      <c r="AB15" s="252"/>
      <c r="AC15" s="252"/>
      <c r="AD15" s="252"/>
      <c r="AE15" s="252"/>
    </row>
    <row r="16" spans="1:31" ht="15.75">
      <c r="A16" s="248" t="s">
        <v>28</v>
      </c>
      <c r="B16" s="248"/>
      <c r="C16" s="248"/>
      <c r="D16" s="248"/>
      <c r="E16" s="248"/>
      <c r="F16" s="248"/>
      <c r="G16" s="14"/>
      <c r="H16" s="257"/>
      <c r="I16" s="170"/>
      <c r="J16" s="13"/>
      <c r="K16" s="13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3"/>
      <c r="X16" s="252"/>
      <c r="Y16" s="252"/>
      <c r="Z16" s="252"/>
      <c r="AA16" s="252"/>
      <c r="AB16" s="252"/>
      <c r="AC16" s="252"/>
      <c r="AD16" s="252"/>
      <c r="AE16" s="252"/>
    </row>
    <row r="17" spans="1:31" ht="15.75">
      <c r="A17" s="248" t="s">
        <v>29</v>
      </c>
      <c r="B17" s="248"/>
      <c r="C17" s="248"/>
      <c r="D17" s="248"/>
      <c r="E17" s="248"/>
      <c r="F17" s="248"/>
      <c r="G17" s="14"/>
      <c r="H17" s="257"/>
      <c r="I17" s="170"/>
      <c r="J17" s="13"/>
      <c r="K17" s="13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3"/>
      <c r="X17" s="252"/>
      <c r="Y17" s="252"/>
      <c r="Z17" s="252"/>
      <c r="AA17" s="252"/>
      <c r="AB17" s="252"/>
      <c r="AC17" s="252"/>
      <c r="AD17" s="252"/>
      <c r="AE17" s="252"/>
    </row>
    <row r="18" spans="1:31" ht="15.75">
      <c r="A18" s="248" t="s">
        <v>30</v>
      </c>
      <c r="B18" s="248"/>
      <c r="C18" s="248"/>
      <c r="D18" s="248"/>
      <c r="E18" s="248"/>
      <c r="F18" s="248"/>
      <c r="G18" s="14"/>
      <c r="H18" s="257"/>
      <c r="I18" s="170"/>
      <c r="J18" s="13"/>
      <c r="K18" s="13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3"/>
      <c r="X18" s="252"/>
      <c r="Y18" s="252"/>
      <c r="Z18" s="252"/>
      <c r="AA18" s="252"/>
      <c r="AB18" s="252"/>
      <c r="AC18" s="252"/>
      <c r="AD18" s="252"/>
      <c r="AE18" s="252"/>
    </row>
    <row r="19" spans="1:31" ht="15.75">
      <c r="A19" s="248" t="s">
        <v>31</v>
      </c>
      <c r="B19" s="248"/>
      <c r="C19" s="248"/>
      <c r="D19" s="248"/>
      <c r="E19" s="248"/>
      <c r="F19" s="248"/>
      <c r="G19" s="14"/>
      <c r="H19" s="257"/>
      <c r="I19" s="170"/>
      <c r="J19" s="13"/>
      <c r="K19" s="13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3"/>
      <c r="X19" s="253"/>
      <c r="Y19" s="253"/>
      <c r="Z19" s="253"/>
      <c r="AA19" s="253"/>
      <c r="AB19" s="253"/>
      <c r="AC19" s="253"/>
      <c r="AD19" s="253"/>
      <c r="AE19" s="253"/>
    </row>
    <row r="20" spans="1:31" ht="15.75">
      <c r="A20" s="249" t="s">
        <v>32</v>
      </c>
      <c r="B20" s="250"/>
      <c r="C20" s="250"/>
      <c r="D20" s="250"/>
      <c r="E20" s="251"/>
      <c r="F20" s="11"/>
      <c r="G20" s="12"/>
      <c r="H20" s="258"/>
      <c r="I20" s="170"/>
      <c r="J20" s="13"/>
      <c r="K20" s="13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3"/>
      <c r="X20" s="253"/>
      <c r="Y20" s="253"/>
      <c r="Z20" s="253"/>
      <c r="AA20" s="253"/>
      <c r="AB20" s="253"/>
      <c r="AC20" s="253"/>
      <c r="AD20" s="253"/>
      <c r="AE20" s="253"/>
    </row>
    <row r="21" spans="1:31" ht="15.75">
      <c r="A21" s="65" t="s">
        <v>33</v>
      </c>
      <c r="B21" s="66"/>
      <c r="C21" s="66"/>
      <c r="D21" s="66"/>
      <c r="E21" s="66"/>
      <c r="F21" s="67"/>
      <c r="G21" s="14">
        <v>12</v>
      </c>
      <c r="H21" s="8"/>
      <c r="I21" s="170"/>
      <c r="J21" s="260" t="s">
        <v>42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</row>
    <row r="22" spans="1:31" ht="15">
      <c r="A22" s="65" t="s">
        <v>35</v>
      </c>
      <c r="B22" s="66"/>
      <c r="C22" s="66"/>
      <c r="D22" s="66"/>
      <c r="E22" s="66"/>
      <c r="F22" s="66"/>
      <c r="G22" s="66"/>
      <c r="H22" s="67"/>
      <c r="I22" s="8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</row>
    <row r="23" spans="1:31" ht="15">
      <c r="A23" s="65" t="s">
        <v>36</v>
      </c>
      <c r="B23" s="66"/>
      <c r="C23" s="66"/>
      <c r="D23" s="66"/>
      <c r="E23" s="66"/>
      <c r="F23" s="66"/>
      <c r="G23" s="66"/>
      <c r="H23" s="66"/>
      <c r="I23" s="67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60"/>
      <c r="Y23" s="260"/>
      <c r="Z23" s="260"/>
      <c r="AA23" s="260"/>
      <c r="AB23" s="260"/>
      <c r="AC23" s="260"/>
      <c r="AD23" s="260"/>
      <c r="AE23" s="260"/>
    </row>
    <row r="24" spans="1:31" ht="15">
      <c r="A24" s="65" t="s">
        <v>34</v>
      </c>
      <c r="B24" s="66"/>
      <c r="C24" s="66"/>
      <c r="D24" s="66"/>
      <c r="E24" s="66"/>
      <c r="F24" s="66"/>
      <c r="G24" s="66"/>
      <c r="H24" s="66"/>
      <c r="I24" s="67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60"/>
      <c r="Y24" s="260"/>
      <c r="Z24" s="260"/>
      <c r="AA24" s="260"/>
      <c r="AB24" s="260"/>
      <c r="AC24" s="260"/>
      <c r="AD24" s="260"/>
      <c r="AE24" s="260"/>
    </row>
  </sheetData>
  <sheetProtection/>
  <mergeCells count="56">
    <mergeCell ref="AC2:AE2"/>
    <mergeCell ref="A3:E5"/>
    <mergeCell ref="AC7:AE7"/>
    <mergeCell ref="A7:B7"/>
    <mergeCell ref="C7:I7"/>
    <mergeCell ref="K7:R7"/>
    <mergeCell ref="S7:AA7"/>
    <mergeCell ref="L3:L5"/>
    <mergeCell ref="M3:P5"/>
    <mergeCell ref="S4:U5"/>
    <mergeCell ref="A1:AE1"/>
    <mergeCell ref="A2:E2"/>
    <mergeCell ref="F2:H2"/>
    <mergeCell ref="I2:K2"/>
    <mergeCell ref="M2:P2"/>
    <mergeCell ref="S2:U3"/>
    <mergeCell ref="V2:AA3"/>
    <mergeCell ref="R3:R5"/>
    <mergeCell ref="AC3:AE4"/>
    <mergeCell ref="AB2:AB7"/>
    <mergeCell ref="V4:AA5"/>
    <mergeCell ref="AC5:AE6"/>
    <mergeCell ref="A6:R6"/>
    <mergeCell ref="S6:U6"/>
    <mergeCell ref="V6:X6"/>
    <mergeCell ref="Y6:AA6"/>
    <mergeCell ref="F3:K5"/>
    <mergeCell ref="Q3:Q5"/>
    <mergeCell ref="A23:I23"/>
    <mergeCell ref="A24:I24"/>
    <mergeCell ref="J21:W22"/>
    <mergeCell ref="X21:AE24"/>
    <mergeCell ref="J23:W23"/>
    <mergeCell ref="J24:W24"/>
    <mergeCell ref="A22:H22"/>
    <mergeCell ref="A21:F21"/>
    <mergeCell ref="X17:AE17"/>
    <mergeCell ref="A18:F18"/>
    <mergeCell ref="A17:F17"/>
    <mergeCell ref="X12:AE12"/>
    <mergeCell ref="X13:AE13"/>
    <mergeCell ref="X14:AE14"/>
    <mergeCell ref="A13:F13"/>
    <mergeCell ref="A14:F14"/>
    <mergeCell ref="A16:F16"/>
    <mergeCell ref="A15:F15"/>
    <mergeCell ref="A19:F19"/>
    <mergeCell ref="A20:E20"/>
    <mergeCell ref="X18:AE18"/>
    <mergeCell ref="X19:AE19"/>
    <mergeCell ref="X20:AE20"/>
    <mergeCell ref="I12:I21"/>
    <mergeCell ref="A12:G12"/>
    <mergeCell ref="H12:H20"/>
    <mergeCell ref="X15:AE15"/>
    <mergeCell ref="X16:AE16"/>
  </mergeCells>
  <printOptions/>
  <pageMargins left="0.75" right="0.75" top="1" bottom="1" header="0.5" footer="0.5"/>
  <pageSetup horizontalDpi="600" verticalDpi="600" orientation="landscape" scale="4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Sloan</dc:creator>
  <cp:keywords/>
  <dc:description/>
  <cp:lastModifiedBy>Petroleum CD</cp:lastModifiedBy>
  <cp:lastPrinted>2015-03-25T16:44:50Z</cp:lastPrinted>
  <dcterms:created xsi:type="dcterms:W3CDTF">2000-07-17T22:34:56Z</dcterms:created>
  <dcterms:modified xsi:type="dcterms:W3CDTF">2018-03-28T17:48:52Z</dcterms:modified>
  <cp:category/>
  <cp:version/>
  <cp:contentType/>
  <cp:contentStatus/>
</cp:coreProperties>
</file>